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K:\Cég\Árlisták\2025\előrendelés\"/>
    </mc:Choice>
  </mc:AlternateContent>
  <xr:revisionPtr revIDLastSave="0" documentId="13_ncr:1_{E0FEFA78-D596-4710-9AC6-C4E74F755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Ár" sheetId="1" r:id="rId1"/>
    <sheet name="Specifikáció" sheetId="2" r:id="rId2"/>
    <sheet name="Kép" sheetId="6" r:id="rId3"/>
  </sheets>
  <definedNames>
    <definedName name="_xlnm._FilterDatabase" localSheetId="0" hidden="1">'2025 Ár'!$A$11:$AF$62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V12" i="1"/>
  <c r="U12" i="1"/>
  <c r="V14" i="1"/>
  <c r="U48" i="1"/>
  <c r="U47" i="1"/>
  <c r="U37" i="1"/>
  <c r="V26" i="1"/>
  <c r="U26" i="1"/>
  <c r="U16" i="1"/>
  <c r="U18" i="1"/>
  <c r="U25" i="1"/>
  <c r="U27" i="1"/>
  <c r="U28" i="1"/>
  <c r="V25" i="1"/>
  <c r="V49" i="1"/>
  <c r="V47" i="1"/>
  <c r="V27" i="1"/>
  <c r="V28" i="1"/>
  <c r="V48" i="1"/>
  <c r="V40" i="1"/>
  <c r="V39" i="1"/>
  <c r="V38" i="1"/>
  <c r="V37" i="1"/>
  <c r="V19" i="1"/>
  <c r="V18" i="1"/>
  <c r="U19" i="1"/>
  <c r="U49" i="1"/>
  <c r="V46" i="1"/>
  <c r="U46" i="1"/>
  <c r="U40" i="1"/>
  <c r="U39" i="1"/>
  <c r="U38" i="1"/>
  <c r="V36" i="1"/>
  <c r="U36" i="1"/>
  <c r="V35" i="1"/>
  <c r="U35" i="1"/>
  <c r="V34" i="1"/>
  <c r="U34" i="1"/>
  <c r="U17" i="1"/>
  <c r="U14" i="1"/>
  <c r="U41" i="1" l="1"/>
  <c r="V41" i="1"/>
  <c r="V50" i="1"/>
  <c r="U50" i="1"/>
  <c r="U29" i="1"/>
  <c r="V29" i="1"/>
  <c r="V13" i="1"/>
  <c r="V15" i="1"/>
  <c r="V17" i="1"/>
  <c r="U13" i="1"/>
  <c r="U15" i="1"/>
  <c r="U20" i="1" l="1"/>
  <c r="W4" i="1" s="1"/>
  <c r="V20" i="1"/>
  <c r="X4" i="1" s="1"/>
</calcChain>
</file>

<file path=xl/sharedStrings.xml><?xml version="1.0" encoding="utf-8"?>
<sst xmlns="http://schemas.openxmlformats.org/spreadsheetml/2006/main" count="1842" uniqueCount="469">
  <si>
    <t>-</t>
  </si>
  <si>
    <t>MODEL NAME</t>
  </si>
  <si>
    <t>FRAME</t>
  </si>
  <si>
    <t>FORK</t>
  </si>
  <si>
    <t>SR SUNTOUR NEX DS 700C 63MM</t>
  </si>
  <si>
    <t>ALLOY FORK 20" DISC</t>
  </si>
  <si>
    <t>GEPIDA ALLOY 20" TPR DISC 15QR</t>
  </si>
  <si>
    <t>SR SUNTOUR NEX-E25 DS 700C 75MM</t>
  </si>
  <si>
    <t>SR SUNTOUR XCR AIR LOR 29" 80MM 15QR</t>
  </si>
  <si>
    <t>HANDLEBAR</t>
  </si>
  <si>
    <t>STEM</t>
  </si>
  <si>
    <t>GRIP</t>
  </si>
  <si>
    <t>HEADSET</t>
  </si>
  <si>
    <t>FSA NO.11N</t>
  </si>
  <si>
    <t>FSA NO.42B</t>
  </si>
  <si>
    <t>HL SPR-02 5MM</t>
  </si>
  <si>
    <t>HL SPR-02 20MM</t>
  </si>
  <si>
    <t>FRONT HUB</t>
  </si>
  <si>
    <t>FORMULA DC-20 32H QR</t>
  </si>
  <si>
    <t>RODI WEB DISC 20" 32H</t>
  </si>
  <si>
    <t>RODI WEB DISC 20" 36H</t>
  </si>
  <si>
    <t>BERETTA DISC25 28" 32H SINGLE EYELET</t>
  </si>
  <si>
    <t>RODI TRYP25 29" 622X25C 32H W/ SINGLE EYELET</t>
  </si>
  <si>
    <t>SAPIM STAINLESS STEEL 14G BLACK</t>
  </si>
  <si>
    <t>SAPIM STAINLESS STEEL 13G</t>
  </si>
  <si>
    <t>SAPIM BRASS 12MM 14G</t>
  </si>
  <si>
    <t>SAPIM BRASS 14MM 13G</t>
  </si>
  <si>
    <t>REAR HUB</t>
  </si>
  <si>
    <t>FORMULA DC-22 32H QR</t>
  </si>
  <si>
    <t>SHIMANO NEXUS8 SG-C6001-8D 32H</t>
  </si>
  <si>
    <t>FORMULA DC-22 32H</t>
  </si>
  <si>
    <t>RIM TAPE</t>
  </si>
  <si>
    <t>HERRMANS HPM 23X622/635 28"</t>
  </si>
  <si>
    <t>HERRMANS HPM 20X406 20"</t>
  </si>
  <si>
    <t>INNER TUBE</t>
  </si>
  <si>
    <t>SCHWALBE BIG APPLE 20X2,15 REFLECTIVE TAPE</t>
  </si>
  <si>
    <t>SCHWALBE RAPID ROB 29X2,25 57-622</t>
  </si>
  <si>
    <t>FSA CK-200 170MM</t>
  </si>
  <si>
    <t>FSA CK-745 GEN4 170MM</t>
  </si>
  <si>
    <t>SCHWALBE ENERGIZER PLUS 50-622 REFLECTIVE TAPE</t>
  </si>
  <si>
    <t>FSA STEEL 38T</t>
  </si>
  <si>
    <t>FSA STEEL 44T BCD104</t>
  </si>
  <si>
    <t>DRIVE UNIT</t>
  </si>
  <si>
    <t>CHAIN</t>
  </si>
  <si>
    <t>SHIMANO CN-HG54</t>
  </si>
  <si>
    <t>SHIMANO DEORE CN-M6100 12S</t>
  </si>
  <si>
    <t>BASHGUARD</t>
  </si>
  <si>
    <t>CHAINGUARD</t>
  </si>
  <si>
    <t>HESLING SUPORTIVE VER.2 38T</t>
  </si>
  <si>
    <t>HESLING SUPORTIVE VER.2 42-46T</t>
  </si>
  <si>
    <t>PEDAL</t>
  </si>
  <si>
    <t>SHIMANO NEXUS 8 SL-C6000-8 REVOSHIFT</t>
  </si>
  <si>
    <t>SHIMANO DEORE SL-M6100 12S RAPIDFIRE PLUS</t>
  </si>
  <si>
    <t>FRONT DERAILLEUR</t>
  </si>
  <si>
    <t>REAR DERAILLEUR</t>
  </si>
  <si>
    <t>SHIMANO XT RD-M8100 12S SHADOW PLUS DESIGN</t>
  </si>
  <si>
    <t>SHIMANO DEORE RD-M6100 12S SHADOW PLUS DESIGN</t>
  </si>
  <si>
    <t>SHIMANO DEORE CS-M6100-12 10-51T 12S</t>
  </si>
  <si>
    <t>SHIMANO SM-GEAR19LU FOR INTERNAL HUB</t>
  </si>
  <si>
    <t>SHIMANO MT-401</t>
  </si>
  <si>
    <t>SHIMANO BR-MT200</t>
  </si>
  <si>
    <t>FRONT BRAKE</t>
  </si>
  <si>
    <t>SHIMANO MT420 4PISTON</t>
  </si>
  <si>
    <t>SHIMANO SM-RT54M 180MM</t>
  </si>
  <si>
    <t>SHIMANO SM-RT26M 180MM</t>
  </si>
  <si>
    <t>SHIMANO SM-RT26S 160MM</t>
  </si>
  <si>
    <t>FRONT DISC</t>
  </si>
  <si>
    <t>SHIMANO SM-RT56S 160MM</t>
  </si>
  <si>
    <t>REAR BRAKE</t>
  </si>
  <si>
    <t>REAR DISC</t>
  </si>
  <si>
    <t>SHIMANO SM-RT10S 160MM</t>
  </si>
  <si>
    <t>SHIMANO BL-MT200</t>
  </si>
  <si>
    <t>SHIMANO BL-MT200 3FINGER</t>
  </si>
  <si>
    <t>SADDLE</t>
  </si>
  <si>
    <t>SEAT POST</t>
  </si>
  <si>
    <t>KALLOY SP-509 TRAVEL: 40MM 30,9X300MM</t>
  </si>
  <si>
    <t>PROMAX QX412</t>
  </si>
  <si>
    <t>SEAT CLAMP</t>
  </si>
  <si>
    <t>FRONT LIGHT</t>
  </si>
  <si>
    <t>REAR LIGHT</t>
  </si>
  <si>
    <t>HERRMANS</t>
  </si>
  <si>
    <t>BATTERY</t>
  </si>
  <si>
    <t>BATTERY LOCK</t>
  </si>
  <si>
    <t>BOSCH PURION</t>
  </si>
  <si>
    <t>REMOTE</t>
  </si>
  <si>
    <t>BOSCH INTUVIA</t>
  </si>
  <si>
    <t>DISPLAY</t>
  </si>
  <si>
    <t>BOSCH STANDARD CHARGER 220-240V 4A</t>
  </si>
  <si>
    <t>CHARGER</t>
  </si>
  <si>
    <t>LOCK</t>
  </si>
  <si>
    <t>GEPIDA ALLOY, W/SPRING CLAMP, WITH RACKTIME SNAPIT MOUNTING</t>
  </si>
  <si>
    <t>BELL</t>
  </si>
  <si>
    <t>5PLY CARTON</t>
  </si>
  <si>
    <t>KICKSTAND</t>
  </si>
  <si>
    <t>STANDWELL SW-RA032J, 18MM ADJUSTABLE</t>
  </si>
  <si>
    <t>HEBIE FOLDREX 608</t>
  </si>
  <si>
    <t>URSUS KING 28"</t>
  </si>
  <si>
    <t>BRAKE LEVER</t>
  </si>
  <si>
    <t>MTB E-BIKES</t>
  </si>
  <si>
    <t>SHIMANO MT402 3FINGER</t>
  </si>
  <si>
    <t>BATTERY STICKER</t>
  </si>
  <si>
    <t>SHIMANO BR-MT410</t>
  </si>
  <si>
    <t>SKIRT COVER</t>
  </si>
  <si>
    <t>PUMP</t>
  </si>
  <si>
    <t>RODI TRYP25 27,5" 584X25C 32H W/ SINGLE EYELET</t>
  </si>
  <si>
    <t>GATES CDC 55T</t>
  </si>
  <si>
    <t>SHIMANO NEXUS8</t>
  </si>
  <si>
    <t>SKS INFINTY GT3</t>
  </si>
  <si>
    <t>FRAME SIZE</t>
  </si>
  <si>
    <t>FRAME STICKER</t>
  </si>
  <si>
    <t>FORK STICKER</t>
  </si>
  <si>
    <t>RIM STICKER</t>
  </si>
  <si>
    <t>COMPONENT STICKER</t>
  </si>
  <si>
    <t>REAR SHOCK</t>
  </si>
  <si>
    <t>SPACER</t>
  </si>
  <si>
    <t>RIM</t>
  </si>
  <si>
    <t>SPOKE</t>
  </si>
  <si>
    <t>NIPPLE</t>
  </si>
  <si>
    <t>TYRE</t>
  </si>
  <si>
    <t>CRANKSET</t>
  </si>
  <si>
    <t>CHAINRING</t>
  </si>
  <si>
    <t>SHIFT LEVER FRONT</t>
  </si>
  <si>
    <t>SHIFT LEVER REAR</t>
  </si>
  <si>
    <t>COG, CASSETTE</t>
  </si>
  <si>
    <t>FENDER REFLECTOR</t>
  </si>
  <si>
    <t>FRONT REFLECTOR</t>
  </si>
  <si>
    <t>REAR REFLECTOR</t>
  </si>
  <si>
    <t>SPOKE REFLECTOR</t>
  </si>
  <si>
    <t>RACK</t>
  </si>
  <si>
    <t>RACK PART</t>
  </si>
  <si>
    <t>FRONT FENDER</t>
  </si>
  <si>
    <t>REAR FENDER</t>
  </si>
  <si>
    <t>CARTON</t>
  </si>
  <si>
    <t>STC STICKER</t>
  </si>
  <si>
    <t>ZOOM TDS-C269 90MM ADJUSTABLE</t>
  </si>
  <si>
    <t>ENVIOLO TWIST PURE</t>
  </si>
  <si>
    <t>ENVIOLO TR</t>
  </si>
  <si>
    <t>TRELOCK LS611 E-BIKE</t>
  </si>
  <si>
    <t>FLEXI BELL ISO</t>
  </si>
  <si>
    <t>5 PLY CARTON</t>
  </si>
  <si>
    <t>KMC Z7</t>
  </si>
  <si>
    <t>GATES CDC  46T 104BCD</t>
  </si>
  <si>
    <t>GATES INTEGRATED</t>
  </si>
  <si>
    <t>GATES CDC 24T FOR NEXUS</t>
  </si>
  <si>
    <t>17" 19" 21"</t>
  </si>
  <si>
    <t>SHIMANO BR-MT500</t>
  </si>
  <si>
    <t>SKS INFINITY GT3</t>
  </si>
  <si>
    <t>17"</t>
  </si>
  <si>
    <t>SHIMANO NEXUS8 SL-C6000-8 REVOSHIFT</t>
  </si>
  <si>
    <t>GATES CDC 22T FOR NEXUS</t>
  </si>
  <si>
    <t>18"</t>
  </si>
  <si>
    <t>CARGO CARRIER FRONT ALLOY</t>
  </si>
  <si>
    <t>CARRIER RAW ALLOY CARGO REAR</t>
  </si>
  <si>
    <t>48, 52, 56 CM</t>
  </si>
  <si>
    <t>44, 48, 52 CM</t>
  </si>
  <si>
    <t>SHIMANO DEORE MT401 3FINGER</t>
  </si>
  <si>
    <t>SHIMANO ALIVIO</t>
  </si>
  <si>
    <t>SHIMANO BR-MT500+BR-T4000</t>
  </si>
  <si>
    <t>SHIMANO BL-MT500+BL+T4010</t>
  </si>
  <si>
    <t>15" 17" 19" 21"</t>
  </si>
  <si>
    <t>SCHWALBE SV28 40/60-584/635SV</t>
  </si>
  <si>
    <t>FSA CK-220 W 170MM BOSCH GEN4</t>
  </si>
  <si>
    <t>BOSCH PERFORMANCE LINE CX GEN4 BES3</t>
  </si>
  <si>
    <t>SR SUNTOUR XCR34 AIR LOR BOOST 140MM</t>
  </si>
  <si>
    <t>SCHWALBE IMPAC 54/75 27,5+
SCHWALBE IMPAC 54/75 29+</t>
  </si>
  <si>
    <t>SCHWALBE NOBBY NIC 29X2,4</t>
  </si>
  <si>
    <t>MAGURA STORM CL 203</t>
  </si>
  <si>
    <t>MX-95RT 34,9 SBB</t>
  </si>
  <si>
    <t>ATB (SUV) E-BIKES</t>
  </si>
  <si>
    <t>ROCK SHOX DELUXE RT SELECT+ 185/55MM</t>
  </si>
  <si>
    <t>FORMULA CL-2521 32H XD BOOST</t>
  </si>
  <si>
    <t>CN SX EAGLE 120LINK 12S BROWN</t>
  </si>
  <si>
    <t>BOSCH POWERTUBE 625/750WH BES3</t>
  </si>
  <si>
    <t>BOSCH PURION 200</t>
  </si>
  <si>
    <t>ZOOM NR-ALBT124 FOV 620 MM BB: 31,8MM</t>
  </si>
  <si>
    <t>SHIMANO DEORE SL-M5100 11S RAPIDFIRE PLUS</t>
  </si>
  <si>
    <t>ENVIOLO TR CVP DISC 36H  MATTE BLACK</t>
  </si>
  <si>
    <t>KMC Z1 X-EPT</t>
  </si>
  <si>
    <t>KMC SPROCKET 17T</t>
  </si>
  <si>
    <t>HERZ CITY GEL W/HANDLE</t>
  </si>
  <si>
    <t>SELLE ROYAL ARIEL 5058 ACT (x2)</t>
  </si>
  <si>
    <t>SR SUNTOUR XCM32-ATB  29"  100MM</t>
  </si>
  <si>
    <t>FSA ALLOY 36/38T</t>
  </si>
  <si>
    <t>16",17",19"</t>
  </si>
  <si>
    <t>VELO VLG-1820-11D2 BLACK 132MM</t>
  </si>
  <si>
    <t>RODI 29"ALU TRYP30 32 F
RODI 27,5"ALU TRYP35 32F</t>
  </si>
  <si>
    <t>RODI TRYP30 29" 622X30C 32H W/ SINGLE EYELET</t>
  </si>
  <si>
    <t>SCHWALBE NOBBY NIC 29X2,4
SCHWALBE NOBBY NIC 27,5X2,6</t>
  </si>
  <si>
    <t>SCHWALBE HANS DAMPF EVO 29 X 2,6"
SCHWALBE HANS DAMPF EVO.27,5X2,8"</t>
  </si>
  <si>
    <t>FSA G4 32-42T EL398</t>
  </si>
  <si>
    <t>SRAM NX EAGLE TRIGGER 12S</t>
  </si>
  <si>
    <t>SRAM GX EAGLE LUNAR 12S</t>
  </si>
  <si>
    <t>MAGURA MT5 4PISTON CALIPER</t>
  </si>
  <si>
    <t>MAGURA MT5</t>
  </si>
  <si>
    <t>X-FUSION MANIC DROPPER 30,9MM TRAVEL: 125MM</t>
  </si>
  <si>
    <t>ZOOM FB-D308NRB 25,4MM</t>
  </si>
  <si>
    <t>NWL-304 SILVER FOLD</t>
  </si>
  <si>
    <t>SHIMANO MT-420 4PISTON</t>
  </si>
  <si>
    <t>SPECIAL E-BIKES</t>
  </si>
  <si>
    <t>CITY-TREKKING E-BIKES</t>
  </si>
  <si>
    <t>3GIWAP33FA</t>
  </si>
  <si>
    <t>BONUM EDGE W NX8 GATES 28"</t>
  </si>
  <si>
    <t>3GIWAP33DA</t>
  </si>
  <si>
    <t>BONUM EDGE W NX8 28"</t>
  </si>
  <si>
    <t>3GIMCX53LA</t>
  </si>
  <si>
    <t>ALBOIN CURVE M DEORE 10 28"</t>
  </si>
  <si>
    <t>3GIWCX53LA</t>
  </si>
  <si>
    <t>ALBOIN CURVE W DEORE 10 28"</t>
  </si>
  <si>
    <t>3GIMAP33KA</t>
  </si>
  <si>
    <t>ALBOIN M CUES 9 28"</t>
  </si>
  <si>
    <t>3GIWAP33KA</t>
  </si>
  <si>
    <t>ALBOIN W CUES 9 28"</t>
  </si>
  <si>
    <t>3GFMCX43UA</t>
  </si>
  <si>
    <t>THORIS FOLDING XT 11 28"</t>
  </si>
  <si>
    <t>3GFMCX43YB</t>
  </si>
  <si>
    <t>THORIS XT 11 28"</t>
  </si>
  <si>
    <t>3GIWAP33ZA</t>
  </si>
  <si>
    <t>MILIARE PRO NX8 GATES 20"</t>
  </si>
  <si>
    <t>3GFMCX42XB</t>
  </si>
  <si>
    <t>CARGO ENVIOLO 20"</t>
  </si>
  <si>
    <t>3GIMBH00SA</t>
  </si>
  <si>
    <t>NEDAO M GATES 28"</t>
  </si>
  <si>
    <t>3GITBH00SA</t>
  </si>
  <si>
    <t>NEDAO TR GATES 28"</t>
  </si>
  <si>
    <t>3GIMBH00TA</t>
  </si>
  <si>
    <t>NEDAO M CITY GATES 28"</t>
  </si>
  <si>
    <t>3GITBH00TA</t>
  </si>
  <si>
    <t>NEDAO TR CITY GATES 28"</t>
  </si>
  <si>
    <t>3GIMCX437B</t>
  </si>
  <si>
    <t>ASGARD PRO FS GX EAGLE 12 29"</t>
  </si>
  <si>
    <t>3GIMCX436B</t>
  </si>
  <si>
    <t>ASGARD FS XT 12 29"</t>
  </si>
  <si>
    <t>3GIMCX434B</t>
  </si>
  <si>
    <t>RUGA PRO FS DEORE 12 29"</t>
  </si>
  <si>
    <t>3GIMCX532A</t>
  </si>
  <si>
    <t>RUGA M DEORE 12 29"</t>
  </si>
  <si>
    <t>3GIWCX532A</t>
  </si>
  <si>
    <t>RUGA W DEORE 12 27,5"</t>
  </si>
  <si>
    <t>3GIMCX530A</t>
  </si>
  <si>
    <t>SIRMIUM M DEORE 10 29"</t>
  </si>
  <si>
    <t>3GIWCX530A</t>
  </si>
  <si>
    <t>SIRMIUM W DEORE 10 27,5"</t>
  </si>
  <si>
    <t>3GIMCX435B</t>
  </si>
  <si>
    <t>RUGA PRO FS SUV DEORE 12 29"</t>
  </si>
  <si>
    <t>3GIMCX533A</t>
  </si>
  <si>
    <t xml:space="preserve">RUGA M SUV DEORE 12 29" </t>
  </si>
  <si>
    <t>3GIWCX533A</t>
  </si>
  <si>
    <t>RUGA W SUV DEORE 12 27,5"</t>
  </si>
  <si>
    <t>3GIWCX531A</t>
  </si>
  <si>
    <t>SIRMIUM W SUV DEORE 10 27,5"</t>
  </si>
  <si>
    <t>53/41</t>
  </si>
  <si>
    <t>3GIMCX537B</t>
  </si>
  <si>
    <t>500+</t>
  </si>
  <si>
    <t>COMING SOON!</t>
  </si>
  <si>
    <t>MODEL ID</t>
  </si>
  <si>
    <t>3GFMCX42XA</t>
  </si>
  <si>
    <t>ALLOY BOSCH CITY FRAME GEN3 28" W POWERTUBE GEARHUB SMOOTH WELDING</t>
  </si>
  <si>
    <t>ALLOY BOSCH TREKKING FRAME GEN5 28" M POWERTUBE SMOOTH WELDING</t>
  </si>
  <si>
    <t>ALLOY BOSCH TREKKING FRAME GEN5 28" W POWERTUBE SMOOTH WELDING</t>
  </si>
  <si>
    <t>ALLOY BOSCH TREKKING GEN3 28" M POWERTUBE</t>
  </si>
  <si>
    <t>ALLOY BOSCH TREKKING GEN3 28" W POWERTUBE</t>
  </si>
  <si>
    <t>ALLOY BOSCH TANDEM FOLDING GEN4 28" POWERPACK</t>
  </si>
  <si>
    <t>ALLOY BOSCH TANDEM GEN4 28" POWERPACK</t>
  </si>
  <si>
    <t>ALLOY BOSCH FOLDING FRAME GEN3 20" W POWERTUBE GEARHUB SMOOTH WELDING</t>
  </si>
  <si>
    <t>ALLOY BOSCH CARGO FRAME GEN4 20" POWERPACK</t>
  </si>
  <si>
    <t>ALLOY BAFANG 6061 28" M INTEGRATED</t>
  </si>
  <si>
    <t>ALLOY BAFANG 6061 28" TR INTEGRATED</t>
  </si>
  <si>
    <t>CARBON BOSCH MTB FRAME GEN4 29" POWERTUBE</t>
  </si>
  <si>
    <t>ALLOY BOSCH MTB FRAME GEN4 29" POWERTUBE</t>
  </si>
  <si>
    <t>ALLOY BOSCH MTB FRAME GEN5 29" M POWERTUBE SMOOTH WELDING</t>
  </si>
  <si>
    <t>ALLOY BOSCH MTB FRAME GEN5 27,5" W POWERTUBE SMOOTH WELDING</t>
  </si>
  <si>
    <t>ALLOY BOSCH MTB FRAME GEN5 29" M POWERTUBE</t>
  </si>
  <si>
    <t>ALLOY BOSCH MTB FRAME GEN5 27,5" W POWERTUBE</t>
  </si>
  <si>
    <t>ALLOY BOSCH MTB FRAME GEN4 27,5" POWERTUBE SMOOTH WELDING</t>
  </si>
  <si>
    <t>53/41 CM</t>
  </si>
  <si>
    <t>49, 53, 57 CM</t>
  </si>
  <si>
    <t>46, 49, 53 CM</t>
  </si>
  <si>
    <t>16",17",19",20"</t>
  </si>
  <si>
    <t>NTP STICKER</t>
  </si>
  <si>
    <t>RODI DESIGN</t>
  </si>
  <si>
    <t>COMPONENT LOGO</t>
  </si>
  <si>
    <t>ALLOY FORK 28" DISC</t>
  </si>
  <si>
    <t>ROCK SHOX FS 35 GOLD RLR 160MM</t>
  </si>
  <si>
    <t>ROCK SHOX FS 35 SILVER BOOST 160MM</t>
  </si>
  <si>
    <t>X-FUSION MIG BOOST 29" 120MM AIR</t>
  </si>
  <si>
    <t>X-FUSION MIG BOOST 27,5" 120MM AIR</t>
  </si>
  <si>
    <t>SR SUNTOUR XCM32-ATB  27,5"  100MM</t>
  </si>
  <si>
    <t>SUN RS24 EDGE-X R TRUNNION 185/55</t>
  </si>
  <si>
    <t>SING WA MD-A302 660MM BB:31,8MM</t>
  </si>
  <si>
    <t>SING WA MD-A302 660MM BB:31,8MM X2</t>
  </si>
  <si>
    <t>ZOOM MTB-AL155TP 640MM BB: 25,4MM</t>
  </si>
  <si>
    <t>SING WA MD-A302 640MM BB:31,8MM</t>
  </si>
  <si>
    <t>PROMAX HB-3235DB 780MM BB: 35MM</t>
  </si>
  <si>
    <t>PROMAX HB-3235DB 740MM BB: 35MM</t>
  </si>
  <si>
    <t>ZOOM TDS-299N-8FOV 105MM</t>
  </si>
  <si>
    <t>ZOOM TDS-299N-8FOV 105MM + ZOOM TDS-299N-8FOV 105MM</t>
  </si>
  <si>
    <t>KALLOY ASDC1 90MM</t>
  </si>
  <si>
    <t>ZOOM TDS-D622-8 50MM</t>
  </si>
  <si>
    <t>ZOOM DA2055 70MM</t>
  </si>
  <si>
    <t>VELO VLG 690-2AD2 BLACK 134,5/92MM + VLP-35</t>
  </si>
  <si>
    <t>VELO VLG-1879D2 BLACK 138MM</t>
  </si>
  <si>
    <t>VELO VLG 690-2AD2 BLACK 134,5 + VLP-35</t>
  </si>
  <si>
    <t>VELO VLG-1839AD2(L) X2 BLACK</t>
  </si>
  <si>
    <t>VELO  VLG-649AD2(M) BLACK 135/92MM + VLP-69-1</t>
  </si>
  <si>
    <t>VELO VLG-1953D2 BLACK 134,5MM</t>
  </si>
  <si>
    <t>VLG-1816-11D2 BLACK 135MM</t>
  </si>
  <si>
    <t>FSA NO. 69/56 SRS DUAL STRAIGHT</t>
  </si>
  <si>
    <t>FSA NO11Q</t>
  </si>
  <si>
    <t>FSA NO. 69/56 SRS DUAL TPR</t>
  </si>
  <si>
    <t xml:space="preserve">SHIMANO FH-TC500-MS 32H 12x142MM </t>
  </si>
  <si>
    <t>SHIMANO HB-TC500-15 36H 15X100 MM</t>
  </si>
  <si>
    <t>SHIMANO HB-TC500-15-B 32H 15X110MM</t>
  </si>
  <si>
    <t>FORMULA DC22 135/145MM 32H</t>
  </si>
  <si>
    <t xml:space="preserve">SHIMANO HB-TC500-15 32H 15X100MM </t>
  </si>
  <si>
    <t>BAFANG H-600</t>
  </si>
  <si>
    <t>SHIMANO FH-TC500-MSBB 32H 12X148MM</t>
  </si>
  <si>
    <t xml:space="preserve">SHIMANO FH-TC500-MS-B 32H 12x148MM </t>
  </si>
  <si>
    <t>RODI BLACKROCK IIS 29" 622X23C 32H W/EYELET</t>
  </si>
  <si>
    <t>RODI AIRLINE1 28" 622X21C 32H W/ SINGLE EYELET</t>
  </si>
  <si>
    <t>BERETTA DISC25 28" 32H/36H SINGLE EYELET</t>
  </si>
  <si>
    <t>BERETTA DISC25 27,5" 32H SINGLE EYELET</t>
  </si>
  <si>
    <t>HERRMANS HPA+ 35X584/27,5"
HERRMANS HPA+ 30X584/29"</t>
  </si>
  <si>
    <t>HERRMANS HPM 23X622/635 27,5"</t>
  </si>
  <si>
    <t>HERRMANS HPA+ 30X584/29"</t>
  </si>
  <si>
    <t>SCHWALBE AV28" 40/62-584/635</t>
  </si>
  <si>
    <t>SCHWALBE AV 20" 40/60-406</t>
  </si>
  <si>
    <t xml:space="preserve">SCHWALBE AV7 20" 40/62-406 </t>
  </si>
  <si>
    <t>SCHWALBE AV28" 28/47-622/635</t>
  </si>
  <si>
    <t>SCHWALBE SV28 40/60-584/635AV</t>
  </si>
  <si>
    <t xml:space="preserve">SCHWALBE SV29 IMPAC  54/75-622 </t>
  </si>
  <si>
    <t>SCHWALBE ENERGIZER 50-622 REFLECTIVE TAPE BLACK/BROWN</t>
  </si>
  <si>
    <t>SCHWALBE ROAD CRUISER 47-622 BLACK REFLECTIVE TAPE</t>
  </si>
  <si>
    <t xml:space="preserve">SCHWALBE PICK UP PERFORMANCE LINE SUPER DEFENSE 60-406 20x2.35 </t>
  </si>
  <si>
    <t>SCHWALBE ROAD CRUISER 40-622 BLACK REFLECTIVE TAPE</t>
  </si>
  <si>
    <t>SCHWALBE HANS DAMPF EVO 29 X 2,6"
SCHWALBE HANS DAMPF EVO 27,5X2,8"</t>
  </si>
  <si>
    <t>SCHWALBE NOBBY NIC 29X2,4 62-622</t>
  </si>
  <si>
    <t>SCHWALBE NOBBY NIC 27,5X2,35 62-584</t>
  </si>
  <si>
    <t>SCHWALBE RAPID ROB 27,5X2,25 57-584</t>
  </si>
  <si>
    <t>FSA CK-745/IS 170MM GEN4 + SHIMANO ALIVIO 170MM</t>
  </si>
  <si>
    <t>FSA CK-220W 170MM</t>
  </si>
  <si>
    <t>PROWHEEL A00C 170MM</t>
  </si>
  <si>
    <t>GATES CDX 39T + FSA STEEL 38T</t>
  </si>
  <si>
    <t>FSA STEEL 38T + SHIMANO ALIVIO</t>
  </si>
  <si>
    <t>GATES CDC  55T 104BCD</t>
  </si>
  <si>
    <t>FSA STEEL 36T BCD104</t>
  </si>
  <si>
    <t>BOSCH ACTIVE LINE PLUS GEN3 BES3</t>
  </si>
  <si>
    <t>BOSCH PERFORMANCE LINE CX GEN5 BES3 BDU38</t>
  </si>
  <si>
    <t>BOSCH PERFORMANCE LINE CX CARGO GEN4 BES2</t>
  </si>
  <si>
    <t>GATES CDC BELT 122T</t>
  </si>
  <si>
    <t>SHIMANO CN-LG5008KB</t>
  </si>
  <si>
    <t>GATES CDX BELT 178T /SHIMANO CN-HG600-11S</t>
  </si>
  <si>
    <t>SHIMANO CN-HG600-11S</t>
  </si>
  <si>
    <t>GATES CDC BELT 118T</t>
  </si>
  <si>
    <t>GATES CDN BELT 122T</t>
  </si>
  <si>
    <t>FSA</t>
  </si>
  <si>
    <t>XERAMA SP-811 BLACK W/ REFLECTOR</t>
  </si>
  <si>
    <t>XERAMA SP-450 BLACK W/ REFLECTOR</t>
  </si>
  <si>
    <t>XERAMA SP-610 BLACK W/ REFLECTOR</t>
  </si>
  <si>
    <t>SHIMANO DEORE SL-M4100 RAPIDFIRE PLUS</t>
  </si>
  <si>
    <t>SHIMANO CUES SL-U4000-9R RAPIDFIRE PLUS</t>
  </si>
  <si>
    <t xml:space="preserve">SHIMANO RD-M4120 10S </t>
  </si>
  <si>
    <t>SHIMANO CUES RD-U4000 9S</t>
  </si>
  <si>
    <t>SHIMANO XT RD-M8000 11S SHADOW PLUS DESIGN</t>
  </si>
  <si>
    <t>SHIMANO CS-M4100-10 11-42T</t>
  </si>
  <si>
    <t>SHIMANO CUES CS-LG300-9, 11-41T</t>
  </si>
  <si>
    <t>SHIMANO DEORE CS-M5100-11 11-42T</t>
  </si>
  <si>
    <t>GATES CDX 19T</t>
  </si>
  <si>
    <t>SRAM PG1230 NX EAGLE 10-50T</t>
  </si>
  <si>
    <t>SHIMANO BR-MT420 4PISTON</t>
  </si>
  <si>
    <t>SHIMANO SM-RT54, M 180MM LOCKRING</t>
  </si>
  <si>
    <t>SHIMANO RT-64 203 MM</t>
  </si>
  <si>
    <t>SHIMANO SM-MRT56, M 180MM,  DISC 6 BOLT</t>
  </si>
  <si>
    <t>SELLE ROYAL ESSENZA DRC BLACK/BROWN</t>
  </si>
  <si>
    <t>VELO 3517</t>
  </si>
  <si>
    <t>SELLE ROYAL MACH ASTRALE</t>
  </si>
  <si>
    <t>SELLE ROYAL SETA S1 3807 BLACK</t>
  </si>
  <si>
    <t>VELO VL 3446</t>
  </si>
  <si>
    <t>KALLOY SP-509 30,9X300MM</t>
  </si>
  <si>
    <t>ZOOM SPC-255/ISO-M 27,2X300MM X2</t>
  </si>
  <si>
    <t>SUNTOUR NCX SUSPENSION 50MM 30.9X400MM</t>
  </si>
  <si>
    <t>PROMAX SP-326 30,9X400MM</t>
  </si>
  <si>
    <t>ZOOM SPC-255/ISO-M 30,9x350MM</t>
  </si>
  <si>
    <t>X-FUSION MANIC DROPPER 31,6MM TRAVEL: 125MM</t>
  </si>
  <si>
    <t>FRAME INCLUDED</t>
  </si>
  <si>
    <t>GEPIDA JY-7230E 40L</t>
  </si>
  <si>
    <t>GEPIDA JY-7209E-1 150L</t>
  </si>
  <si>
    <t>GEPIDA JY-7209E-1 150L X2</t>
  </si>
  <si>
    <t>BOSCH POWERTUBE 525/600/800WH BES3</t>
  </si>
  <si>
    <t>BOSCH POWERPACK FRAME 545WH (CAN BE 2X) BES3</t>
  </si>
  <si>
    <t>BOSCH POWERTUBE 500 BES3</t>
  </si>
  <si>
    <t>BOSCH POWERPACK FRAME 500WH (CAN BE 2X) BES2</t>
  </si>
  <si>
    <t>PHYLION IT-30 BATTERY PACK 250WH</t>
  </si>
  <si>
    <t>BOSCH POWERTUBE 625/750WH BES3 HORIZONT</t>
  </si>
  <si>
    <t>ABUS BLO BOS IT4 T82</t>
  </si>
  <si>
    <t>ABUS BLO BOS DT3 T82</t>
  </si>
  <si>
    <t>ABUS BLO BOS IT3 T82</t>
  </si>
  <si>
    <t>ABUS BLO BOS DT2 T82</t>
  </si>
  <si>
    <t>ABUS BLO BOS IT3 T82 AX</t>
  </si>
  <si>
    <t>LED REMOTE</t>
  </si>
  <si>
    <t>BAFANG DP E165.CAN</t>
  </si>
  <si>
    <t>BOSCH MINI REMOTE</t>
  </si>
  <si>
    <t>BOSCH INTUVIA 100</t>
  </si>
  <si>
    <t>BOSCH BRC3100</t>
  </si>
  <si>
    <t>BOSCH COMPACT CHARGER 220-240V 2A</t>
  </si>
  <si>
    <t>PHYLION IT-30 36V BATTERY CHARGER</t>
  </si>
  <si>
    <t>ABUS 4750SL</t>
  </si>
  <si>
    <t>ABUS 5650L</t>
  </si>
  <si>
    <t>STANDWELL SW-CA535S 28" SNAPIT</t>
  </si>
  <si>
    <t>EUROFENDER SET TEMPO 28' 58MM MATT</t>
  </si>
  <si>
    <t>SKS 20" USC ALUFLEX PET 53MM MATT</t>
  </si>
  <si>
    <t>SKS EVO AL 65MM 20" BLACK STAYS MATT</t>
  </si>
  <si>
    <t>EUROFENDER SPEEDY 28' 53MM MATT</t>
  </si>
  <si>
    <t>SKS 28' EVO AL 65MM MATT</t>
  </si>
  <si>
    <t>SKS EVO AL 28" 65MM MATT</t>
  </si>
  <si>
    <t>SKS USC 27,5" PLASTIC 65MM MATT</t>
  </si>
  <si>
    <t>MASSLOAD CL-KA88</t>
  </si>
  <si>
    <t>STANDWELL SW-MA008 32MM</t>
  </si>
  <si>
    <t>COLOR A (FRAME+STICKER)</t>
  </si>
  <si>
    <t>MATT GRAPHITE (YS-9542)+LIGHT GRAY (YS-9522)/SAND (YS-9286)</t>
  </si>
  <si>
    <t>MATT LIGHT GRAY (RAL 7001)+LIGHT GRAY (YS-9522)/SAND (YS-9286)</t>
  </si>
  <si>
    <t>MATT GRAPHITE (YS-9542)+LIGHT GRAY (YS-9522)/GEPIDA BLUE (P-3105C)</t>
  </si>
  <si>
    <t>MATT STEEL BLUE (P-10267C)+GRAY (P-10389C)/LIME (P-809C)</t>
  </si>
  <si>
    <t>MATT GRAPHITE (YS-9542)+GRAY (P-10389C)/LIME (P-809C)</t>
  </si>
  <si>
    <t>MATT BLACK (YS-728)+LIGHT GRAY (YS-9522)/GEPIDA BLUE (P-3105C)</t>
  </si>
  <si>
    <t>MATTE DARK GREEN (YS-2018)+BLACK (YS-728)</t>
  </si>
  <si>
    <t>GLOSS WHITE (YS-701)+BLACK (YS-728)</t>
  </si>
  <si>
    <t>GLOSS GEPIDA BLUE (P-3105C)+LIGHT GRAY (YS-9522)/PURPLE (P-1925C)</t>
  </si>
  <si>
    <t>MATT LIGHT GREEN (YS-8105)+LIGHT GRAY (YS-9522)/PURPLE (P-1925C)</t>
  </si>
  <si>
    <t>MATT BLACK (YS-728)+LIGHT GRAY (YS-9522)/PURPLE (P-1925C)</t>
  </si>
  <si>
    <t>MATT GRAPHITE (YS-9542)+LIGHT GRAY (YS-9522)/PURPLE (P-1925C)</t>
  </si>
  <si>
    <t>MATT SKY BLUE (UBLY-01299)+LIGHT GRAY (YS-9522)/PURPLE (P-1925C)</t>
  </si>
  <si>
    <t>COLOR B (FRAME+STICKER)</t>
  </si>
  <si>
    <t>GLOSS WHITE (YS-701)+LIGHT GRAY (YS-9522)/PURPLE (P-1925C)</t>
  </si>
  <si>
    <t>MATT DARK GREEN (YS-2018)+LIGHT GRAY (YS-9522)/GRAY (P-CG 8C)</t>
  </si>
  <si>
    <t>MATT DEEP PURPLE (YS-7621)+LIGHT GRAY (YS-9522)/GRAY (P-CG 8C)</t>
  </si>
  <si>
    <t>MATT STEEL BLUE (P-10267C)+LIGHT GRAY (YS-9522)/GRAY (P-CG 8C)</t>
  </si>
  <si>
    <t>MATT SILVER (YS-7639)+LIGHT GRAY (YS-9522)/GEPIDA BLUE (P-3105C)</t>
  </si>
  <si>
    <t>GLOSS LIGHT GREEN (YS-8105)+BLACK (YS-728)</t>
  </si>
  <si>
    <t>MATT STEEL BLUE (P-10267C)+BLACK (YS-728)</t>
  </si>
  <si>
    <t>GLOSS STEEL BLUE (P-10267C)+BLACK (YS-728)</t>
  </si>
  <si>
    <t>GLOSS SILVER (YS-7639)+BLACK (YS-728)</t>
  </si>
  <si>
    <t>MATT DARK GREEN (YS-2018)+LIGHT GRAY (YS-9522)/PURPLE (P-1925C)</t>
  </si>
  <si>
    <t>MATT GEPIDA BLUE (P-3105C)+LIGHT GRAY (YS-9522)/PURPLE (P-1925C)</t>
  </si>
  <si>
    <t>MATT SILVER (YS-7639)+LIGHT GRAY (YS-9522)/PURPLE (P-1925C)</t>
  </si>
  <si>
    <t>MATT DEEP BLUE (YS-7969)+LIGHT GRAY (YS-9522)/PURPLE (P-1925C)</t>
  </si>
  <si>
    <t>MATT LIGHT GRAY (RAL 7001)+LIGHT GRAY (YS-9522)/PURPLE (P-1925C)</t>
  </si>
  <si>
    <t>COLOR C (FRAME+STICKER)</t>
  </si>
  <si>
    <t>545+</t>
  </si>
  <si>
    <t>500+/545+</t>
  </si>
  <si>
    <t>GEPIDA PEDELEC 2025</t>
  </si>
  <si>
    <t>Cég neve:</t>
  </si>
  <si>
    <t>Számlázási cím:</t>
  </si>
  <si>
    <t>Szállítási cím:</t>
  </si>
  <si>
    <t>Ügyintéző:</t>
  </si>
  <si>
    <t>Megrendelés dátuma:</t>
  </si>
  <si>
    <t>Szállítási ütemezés:</t>
  </si>
  <si>
    <t>A gyártó az árak változtatásának jogát fenntartja. A táblázatban szereplő termékinformációk, beleértve a felszerelést, a specifikációkat, a színeket és a matricákat, csak tájékoztató jellegűek, és a változtatás jogát fenntartjuk.</t>
  </si>
  <si>
    <t>Cikkszám</t>
  </si>
  <si>
    <t>Típus</t>
  </si>
  <si>
    <t>Méret és Akkumulátor</t>
  </si>
  <si>
    <t>Nettó ár</t>
  </si>
  <si>
    <t>Db</t>
  </si>
  <si>
    <t>Érték</t>
  </si>
  <si>
    <t>Összes érték</t>
  </si>
  <si>
    <t>2024,11,18,</t>
  </si>
  <si>
    <t>Akku méret</t>
  </si>
  <si>
    <t xml:space="preserve">Összes DB </t>
  </si>
  <si>
    <t>Partner kód:</t>
  </si>
  <si>
    <t>Fogyasztói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</si>
</sst>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Franklin Gothic Medium"/>
      <family val="2"/>
      <charset val="238"/>
    </font>
    <font>
      <b/>
      <sz val="10"/>
      <name val="Franklin Gothic Medium"/>
      <family val="2"/>
      <charset val="238"/>
    </font>
    <font>
      <sz val="12"/>
      <name val="Montserrat Medium"/>
      <charset val="238"/>
    </font>
    <font>
      <b/>
      <sz val="12"/>
      <name val="Montserrat Medium"/>
      <charset val="238"/>
    </font>
    <font>
      <b/>
      <i/>
      <sz val="12"/>
      <name val="Montserrat Medium"/>
      <charset val="238"/>
    </font>
    <font>
      <sz val="10"/>
      <name val="Montserrat Medium"/>
      <charset val="238"/>
    </font>
    <font>
      <b/>
      <i/>
      <sz val="10"/>
      <name val="Montserrat Medium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Montserrat Medium"/>
      <charset val="238"/>
    </font>
    <font>
      <b/>
      <sz val="11"/>
      <name val="Montserrat Medium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Franklin Gothic Medium"/>
      <family val="2"/>
      <charset val="238"/>
    </font>
    <font>
      <b/>
      <sz val="8"/>
      <name val="Franklin Gothic Medium"/>
      <family val="2"/>
      <charset val="238"/>
    </font>
    <font>
      <b/>
      <sz val="8"/>
      <name val="Montserrat Medium"/>
      <charset val="238"/>
    </font>
    <font>
      <sz val="8"/>
      <name val="Montserrat Medium"/>
      <charset val="238"/>
    </font>
    <font>
      <b/>
      <sz val="12"/>
      <color theme="0"/>
      <name val="Franklin Gothic Medium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rgb="FF1F1F1F"/>
      <name val="Inherit"/>
      <charset val="238"/>
    </font>
    <font>
      <sz val="12"/>
      <name val="Montserrat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auto="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5" fillId="0" borderId="0"/>
  </cellStyleXfs>
  <cellXfs count="331">
    <xf numFmtId="0" fontId="0" fillId="0" borderId="0" xfId="0"/>
    <xf numFmtId="0" fontId="5" fillId="4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4" fillId="4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11" fillId="8" borderId="0" xfId="2" applyFont="1" applyFill="1"/>
    <xf numFmtId="0" fontId="10" fillId="0" borderId="3" xfId="2" applyFill="1" applyBorder="1" applyAlignment="1" applyProtection="1">
      <alignment horizontal="center" vertical="center"/>
    </xf>
    <xf numFmtId="0" fontId="10" fillId="0" borderId="0" xfId="2" applyFill="1" applyBorder="1" applyAlignment="1" applyProtection="1">
      <alignment horizontal="center" vertical="center"/>
    </xf>
    <xf numFmtId="3" fontId="4" fillId="5" borderId="6" xfId="1" applyNumberFormat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>
      <alignment vertical="center"/>
    </xf>
    <xf numFmtId="0" fontId="6" fillId="7" borderId="0" xfId="1" applyFont="1" applyFill="1" applyAlignment="1">
      <alignment vertical="center"/>
    </xf>
    <xf numFmtId="3" fontId="4" fillId="0" borderId="0" xfId="1" applyNumberFormat="1" applyFont="1" applyAlignment="1" applyProtection="1">
      <alignment horizontal="center" vertical="center"/>
      <protection hidden="1"/>
    </xf>
    <xf numFmtId="0" fontId="7" fillId="10" borderId="21" xfId="1" applyFont="1" applyFill="1" applyBorder="1" applyAlignment="1">
      <alignment horizontal="center" vertical="center" wrapText="1"/>
    </xf>
    <xf numFmtId="3" fontId="5" fillId="0" borderId="0" xfId="1" applyNumberFormat="1" applyFont="1" applyAlignment="1" applyProtection="1">
      <alignment horizontal="center" vertical="center"/>
      <protection hidden="1"/>
    </xf>
    <xf numFmtId="3" fontId="7" fillId="5" borderId="12" xfId="1" applyNumberFormat="1" applyFont="1" applyFill="1" applyBorder="1" applyAlignment="1" applyProtection="1">
      <alignment horizontal="center" vertical="center"/>
      <protection hidden="1"/>
    </xf>
    <xf numFmtId="3" fontId="4" fillId="10" borderId="18" xfId="1" applyNumberFormat="1" applyFont="1" applyFill="1" applyBorder="1" applyAlignment="1" applyProtection="1">
      <alignment horizontal="center" vertical="center"/>
      <protection hidden="1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0" fontId="2" fillId="8" borderId="0" xfId="1" applyFont="1" applyFill="1" applyAlignment="1" applyProtection="1">
      <alignment vertical="center"/>
      <protection hidden="1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vertical="center"/>
      <protection hidden="1"/>
    </xf>
    <xf numFmtId="0" fontId="3" fillId="0" borderId="0" xfId="1" applyFont="1" applyAlignment="1">
      <alignment vertical="center"/>
    </xf>
    <xf numFmtId="3" fontId="4" fillId="9" borderId="0" xfId="1" applyNumberFormat="1" applyFont="1" applyFill="1" applyAlignment="1" applyProtection="1">
      <alignment horizontal="center" vertical="center"/>
      <protection hidden="1"/>
    </xf>
    <xf numFmtId="3" fontId="4" fillId="9" borderId="0" xfId="1" applyNumberFormat="1" applyFont="1" applyFill="1" applyAlignment="1">
      <alignment horizontal="center" vertical="center"/>
    </xf>
    <xf numFmtId="3" fontId="6" fillId="6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 applyProtection="1">
      <alignment vertical="center"/>
      <protection hidden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3" fontId="4" fillId="6" borderId="0" xfId="1" applyNumberFormat="1" applyFont="1" applyFill="1" applyAlignment="1">
      <alignment vertical="center"/>
    </xf>
    <xf numFmtId="3" fontId="4" fillId="6" borderId="0" xfId="1" applyNumberFormat="1" applyFont="1" applyFill="1" applyAlignment="1" applyProtection="1">
      <alignment vertical="center"/>
      <protection hidden="1"/>
    </xf>
    <xf numFmtId="0" fontId="5" fillId="11" borderId="8" xfId="1" applyFont="1" applyFill="1" applyBorder="1" applyAlignment="1" applyProtection="1">
      <alignment horizontal="center" vertical="center"/>
      <protection locked="0"/>
    </xf>
    <xf numFmtId="0" fontId="5" fillId="11" borderId="24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0" borderId="0" xfId="2" applyFill="1" applyBorder="1" applyAlignment="1" applyProtection="1">
      <alignment horizontal="left" vertical="center" wrapText="1"/>
    </xf>
    <xf numFmtId="3" fontId="7" fillId="0" borderId="0" xfId="1" applyNumberFormat="1" applyFont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/>
      <protection hidden="1"/>
    </xf>
    <xf numFmtId="0" fontId="0" fillId="0" borderId="27" xfId="0" applyBorder="1" applyAlignment="1">
      <alignment horizontal="center" vertical="center" wrapText="1"/>
    </xf>
    <xf numFmtId="0" fontId="16" fillId="12" borderId="31" xfId="0" applyFont="1" applyFill="1" applyBorder="1" applyAlignment="1">
      <alignment horizontal="left" vertical="center"/>
    </xf>
    <xf numFmtId="0" fontId="16" fillId="12" borderId="33" xfId="0" applyFont="1" applyFill="1" applyBorder="1" applyAlignment="1">
      <alignment horizontal="left" vertical="center"/>
    </xf>
    <xf numFmtId="0" fontId="16" fillId="12" borderId="30" xfId="0" applyFont="1" applyFill="1" applyBorder="1" applyAlignment="1">
      <alignment horizontal="left" vertical="center"/>
    </xf>
    <xf numFmtId="0" fontId="12" fillId="0" borderId="0" xfId="0" applyFont="1"/>
    <xf numFmtId="0" fontId="17" fillId="0" borderId="2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11" borderId="9" xfId="1" applyFont="1" applyFill="1" applyBorder="1" applyAlignment="1" applyProtection="1">
      <alignment horizontal="center" vertical="center"/>
      <protection locked="0"/>
    </xf>
    <xf numFmtId="0" fontId="2" fillId="8" borderId="0" xfId="1" applyFont="1" applyFill="1" applyProtection="1">
      <protection hidden="1"/>
    </xf>
    <xf numFmtId="0" fontId="2" fillId="8" borderId="0" xfId="1" applyFont="1" applyFill="1" applyProtection="1">
      <protection locked="0"/>
    </xf>
    <xf numFmtId="0" fontId="3" fillId="11" borderId="1" xfId="1" applyFont="1" applyFill="1" applyBorder="1" applyAlignment="1" applyProtection="1">
      <alignment horizontal="left" vertical="center"/>
      <protection locked="0"/>
    </xf>
    <xf numFmtId="0" fontId="3" fillId="11" borderId="8" xfId="1" applyFont="1" applyFill="1" applyBorder="1" applyAlignment="1" applyProtection="1">
      <alignment horizontal="left" vertical="center"/>
      <protection locked="0"/>
    </xf>
    <xf numFmtId="0" fontId="2" fillId="0" borderId="0" xfId="1" applyFont="1" applyProtection="1">
      <protection locked="0"/>
    </xf>
    <xf numFmtId="0" fontId="3" fillId="11" borderId="23" xfId="1" applyFont="1" applyFill="1" applyBorder="1" applyAlignment="1" applyProtection="1">
      <alignment horizontal="left" vertical="center"/>
      <protection locked="0"/>
    </xf>
    <xf numFmtId="0" fontId="3" fillId="11" borderId="24" xfId="1" applyFont="1" applyFill="1" applyBorder="1" applyAlignment="1" applyProtection="1">
      <alignment horizontal="left" vertical="center"/>
      <protection locked="0"/>
    </xf>
    <xf numFmtId="0" fontId="5" fillId="11" borderId="24" xfId="1" applyFont="1" applyFill="1" applyBorder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vertical="center"/>
      <protection hidden="1"/>
    </xf>
    <xf numFmtId="0" fontId="3" fillId="11" borderId="7" xfId="1" applyFont="1" applyFill="1" applyBorder="1" applyAlignment="1" applyProtection="1">
      <alignment horizontal="left" vertical="center"/>
      <protection locked="0"/>
    </xf>
    <xf numFmtId="0" fontId="3" fillId="11" borderId="9" xfId="1" applyFont="1" applyFill="1" applyBorder="1" applyAlignment="1" applyProtection="1">
      <alignment horizontal="left" vertical="center"/>
      <protection locked="0"/>
    </xf>
    <xf numFmtId="0" fontId="5" fillId="11" borderId="8" xfId="1" applyFont="1" applyFill="1" applyBorder="1" applyAlignment="1" applyProtection="1">
      <alignment horizontal="left" vertical="center"/>
      <protection locked="0"/>
    </xf>
    <xf numFmtId="3" fontId="5" fillId="0" borderId="23" xfId="1" applyNumberFormat="1" applyFont="1" applyBorder="1" applyAlignment="1" applyProtection="1">
      <alignment horizontal="center" vertical="center"/>
      <protection hidden="1"/>
    </xf>
    <xf numFmtId="0" fontId="3" fillId="11" borderId="3" xfId="1" applyFont="1" applyFill="1" applyBorder="1" applyAlignment="1" applyProtection="1">
      <alignment horizontal="left" vertical="center"/>
      <protection locked="0"/>
    </xf>
    <xf numFmtId="0" fontId="5" fillId="11" borderId="9" xfId="1" applyFont="1" applyFill="1" applyBorder="1" applyAlignment="1" applyProtection="1">
      <alignment horizontal="left" vertical="center"/>
      <protection locked="0"/>
    </xf>
    <xf numFmtId="3" fontId="5" fillId="0" borderId="14" xfId="1" applyNumberFormat="1" applyFont="1" applyBorder="1" applyAlignment="1" applyProtection="1">
      <alignment horizontal="center" vertical="center"/>
      <protection hidden="1"/>
    </xf>
    <xf numFmtId="0" fontId="2" fillId="14" borderId="0" xfId="1" applyFont="1" applyFill="1" applyAlignment="1" applyProtection="1">
      <alignment vertical="center"/>
      <protection hidden="1"/>
    </xf>
    <xf numFmtId="3" fontId="13" fillId="0" borderId="0" xfId="1" applyNumberFormat="1" applyFont="1" applyAlignment="1" applyProtection="1">
      <alignment horizontal="center" vertical="center"/>
      <protection hidden="1"/>
    </xf>
    <xf numFmtId="0" fontId="2" fillId="7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3" fillId="11" borderId="0" xfId="1" applyFont="1" applyFill="1" applyAlignment="1" applyProtection="1">
      <alignment horizontal="left" vertical="center"/>
      <protection locked="0"/>
    </xf>
    <xf numFmtId="0" fontId="5" fillId="11" borderId="0" xfId="1" applyFont="1" applyFill="1" applyAlignment="1" applyProtection="1">
      <alignment horizontal="left" vertical="center"/>
      <protection locked="0"/>
    </xf>
    <xf numFmtId="0" fontId="5" fillId="11" borderId="0" xfId="1" applyFont="1" applyFill="1" applyAlignment="1" applyProtection="1">
      <alignment horizontal="center" vertical="center"/>
      <protection locked="0"/>
    </xf>
    <xf numFmtId="0" fontId="22" fillId="7" borderId="0" xfId="1" applyFont="1" applyFill="1" applyAlignment="1" applyProtection="1">
      <alignment horizontal="left" vertical="center"/>
      <protection locked="0"/>
    </xf>
    <xf numFmtId="0" fontId="21" fillId="7" borderId="0" xfId="1" applyFont="1" applyFill="1" applyAlignment="1" applyProtection="1">
      <alignment vertical="center"/>
      <protection locked="0"/>
    </xf>
    <xf numFmtId="0" fontId="23" fillId="7" borderId="0" xfId="1" applyFont="1" applyFill="1" applyAlignment="1" applyProtection="1">
      <alignment horizontal="left" vertical="center"/>
      <protection locked="0"/>
    </xf>
    <xf numFmtId="0" fontId="23" fillId="7" borderId="0" xfId="1" applyFont="1" applyFill="1" applyAlignment="1" applyProtection="1">
      <alignment horizontal="center" vertical="center"/>
      <protection locked="0"/>
    </xf>
    <xf numFmtId="3" fontId="24" fillId="7" borderId="0" xfId="1" applyNumberFormat="1" applyFont="1" applyFill="1" applyAlignment="1" applyProtection="1">
      <alignment vertical="center"/>
      <protection hidden="1"/>
    </xf>
    <xf numFmtId="0" fontId="21" fillId="7" borderId="0" xfId="1" applyFont="1" applyFill="1" applyAlignment="1" applyProtection="1">
      <alignment vertical="center"/>
      <protection hidden="1"/>
    </xf>
    <xf numFmtId="0" fontId="21" fillId="0" borderId="0" xfId="1" applyFont="1" applyAlignment="1">
      <alignment vertical="center"/>
    </xf>
    <xf numFmtId="0" fontId="16" fillId="13" borderId="7" xfId="0" applyFont="1" applyFill="1" applyBorder="1" applyAlignment="1">
      <alignment horizontal="center" vertical="center" wrapText="1"/>
    </xf>
    <xf numFmtId="3" fontId="4" fillId="5" borderId="12" xfId="1" applyNumberFormat="1" applyFont="1" applyFill="1" applyBorder="1" applyAlignment="1" applyProtection="1">
      <alignment horizontal="center" vertical="center"/>
      <protection locked="0"/>
    </xf>
    <xf numFmtId="0" fontId="7" fillId="10" borderId="18" xfId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/>
      <protection locked="0"/>
    </xf>
    <xf numFmtId="0" fontId="27" fillId="13" borderId="14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27" fillId="13" borderId="32" xfId="0" applyFont="1" applyFill="1" applyBorder="1" applyAlignment="1">
      <alignment horizontal="center" vertical="center"/>
    </xf>
    <xf numFmtId="0" fontId="16" fillId="12" borderId="41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6" fillId="12" borderId="20" xfId="0" applyFont="1" applyFill="1" applyBorder="1" applyAlignment="1">
      <alignment horizontal="left" vertical="center"/>
    </xf>
    <xf numFmtId="0" fontId="16" fillId="12" borderId="42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12" borderId="2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6" fillId="0" borderId="0" xfId="0" applyFont="1"/>
    <xf numFmtId="0" fontId="0" fillId="0" borderId="43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7" fillId="10" borderId="11" xfId="1" applyFont="1" applyFill="1" applyBorder="1" applyAlignment="1">
      <alignment horizontal="center" vertical="center" wrapText="1"/>
    </xf>
    <xf numFmtId="0" fontId="7" fillId="10" borderId="18" xfId="1" applyFont="1" applyFill="1" applyBorder="1" applyAlignment="1" applyProtection="1">
      <alignment vertical="center" wrapText="1"/>
      <protection hidden="1"/>
    </xf>
    <xf numFmtId="0" fontId="7" fillId="10" borderId="38" xfId="1" applyFont="1" applyFill="1" applyBorder="1" applyAlignment="1">
      <alignment horizontal="center" vertical="center" wrapText="1"/>
    </xf>
    <xf numFmtId="3" fontId="7" fillId="0" borderId="13" xfId="1" applyNumberFormat="1" applyFont="1" applyBorder="1" applyAlignment="1" applyProtection="1">
      <alignment horizontal="center" vertical="center"/>
      <protection hidden="1"/>
    </xf>
    <xf numFmtId="3" fontId="7" fillId="5" borderId="46" xfId="1" applyNumberFormat="1" applyFont="1" applyFill="1" applyBorder="1" applyAlignment="1" applyProtection="1">
      <alignment horizontal="center" vertical="center"/>
      <protection hidden="1"/>
    </xf>
    <xf numFmtId="3" fontId="7" fillId="5" borderId="49" xfId="1" applyNumberFormat="1" applyFont="1" applyFill="1" applyBorder="1" applyAlignment="1" applyProtection="1">
      <alignment horizontal="center" vertical="center"/>
      <protection hidden="1"/>
    </xf>
    <xf numFmtId="0" fontId="7" fillId="10" borderId="50" xfId="1" applyFont="1" applyFill="1" applyBorder="1" applyAlignment="1">
      <alignment horizontal="center" vertical="center" wrapText="1"/>
    </xf>
    <xf numFmtId="3" fontId="4" fillId="5" borderId="5" xfId="1" applyNumberFormat="1" applyFont="1" applyFill="1" applyBorder="1" applyAlignment="1" applyProtection="1">
      <alignment horizontal="center" vertical="center"/>
      <protection locked="0"/>
    </xf>
    <xf numFmtId="3" fontId="4" fillId="0" borderId="5" xfId="1" applyNumberFormat="1" applyFont="1" applyBorder="1" applyAlignment="1" applyProtection="1">
      <alignment horizontal="center" vertical="center"/>
      <protection locked="0"/>
    </xf>
    <xf numFmtId="3" fontId="4" fillId="5" borderId="48" xfId="1" applyNumberFormat="1" applyFont="1" applyFill="1" applyBorder="1" applyAlignment="1" applyProtection="1">
      <alignment horizontal="center" vertical="center"/>
      <protection locked="0"/>
    </xf>
    <xf numFmtId="3" fontId="4" fillId="0" borderId="48" xfId="1" applyNumberFormat="1" applyFont="1" applyBorder="1" applyAlignment="1" applyProtection="1">
      <alignment horizontal="center" vertical="center"/>
      <protection locked="0"/>
    </xf>
    <xf numFmtId="3" fontId="7" fillId="0" borderId="16" xfId="1" applyNumberFormat="1" applyFont="1" applyBorder="1" applyAlignment="1" applyProtection="1">
      <alignment horizontal="center" vertical="center"/>
      <protection hidden="1"/>
    </xf>
    <xf numFmtId="3" fontId="4" fillId="10" borderId="37" xfId="1" applyNumberFormat="1" applyFont="1" applyFill="1" applyBorder="1" applyAlignment="1" applyProtection="1">
      <alignment horizontal="center" vertical="center"/>
      <protection hidden="1"/>
    </xf>
    <xf numFmtId="3" fontId="19" fillId="4" borderId="40" xfId="1" applyNumberFormat="1" applyFont="1" applyFill="1" applyBorder="1" applyAlignment="1" applyProtection="1">
      <alignment horizontal="center" vertical="center"/>
      <protection hidden="1"/>
    </xf>
    <xf numFmtId="0" fontId="7" fillId="10" borderId="54" xfId="1" applyFont="1" applyFill="1" applyBorder="1" applyAlignment="1">
      <alignment horizontal="center" vertical="center" wrapText="1"/>
    </xf>
    <xf numFmtId="0" fontId="7" fillId="10" borderId="55" xfId="1" applyFont="1" applyFill="1" applyBorder="1" applyAlignment="1">
      <alignment horizontal="center" vertical="center" wrapText="1"/>
    </xf>
    <xf numFmtId="0" fontId="7" fillId="10" borderId="56" xfId="1" applyFont="1" applyFill="1" applyBorder="1" applyAlignment="1">
      <alignment horizontal="center" vertical="center" wrapText="1"/>
    </xf>
    <xf numFmtId="0" fontId="7" fillId="10" borderId="57" xfId="1" applyFont="1" applyFill="1" applyBorder="1" applyAlignment="1">
      <alignment horizontal="center" vertical="center" wrapText="1"/>
    </xf>
    <xf numFmtId="0" fontId="7" fillId="10" borderId="52" xfId="1" applyFont="1" applyFill="1" applyBorder="1" applyAlignment="1">
      <alignment horizontal="center" vertical="center" wrapText="1"/>
    </xf>
    <xf numFmtId="3" fontId="4" fillId="5" borderId="49" xfId="1" applyNumberFormat="1" applyFont="1" applyFill="1" applyBorder="1" applyAlignment="1" applyProtection="1">
      <alignment horizontal="center" vertical="center"/>
      <protection locked="0"/>
    </xf>
    <xf numFmtId="0" fontId="7" fillId="10" borderId="59" xfId="1" applyFont="1" applyFill="1" applyBorder="1" applyAlignment="1">
      <alignment horizontal="center" vertical="center" wrapText="1"/>
    </xf>
    <xf numFmtId="3" fontId="4" fillId="5" borderId="20" xfId="1" applyNumberFormat="1" applyFont="1" applyFill="1" applyBorder="1" applyAlignment="1" applyProtection="1">
      <alignment horizontal="center" vertical="center"/>
      <protection locked="0"/>
    </xf>
    <xf numFmtId="3" fontId="4" fillId="0" borderId="20" xfId="1" applyNumberFormat="1" applyFont="1" applyBorder="1" applyAlignment="1" applyProtection="1">
      <alignment horizontal="center" vertical="center"/>
      <protection locked="0"/>
    </xf>
    <xf numFmtId="3" fontId="7" fillId="5" borderId="6" xfId="1" applyNumberFormat="1" applyFont="1" applyFill="1" applyBorder="1" applyAlignment="1" applyProtection="1">
      <alignment horizontal="center" vertical="center"/>
      <protection hidden="1"/>
    </xf>
    <xf numFmtId="3" fontId="19" fillId="4" borderId="6" xfId="1" applyNumberFormat="1" applyFont="1" applyFill="1" applyBorder="1" applyAlignment="1" applyProtection="1">
      <alignment horizontal="center" vertical="center"/>
      <protection hidden="1"/>
    </xf>
    <xf numFmtId="3" fontId="7" fillId="5" borderId="48" xfId="1" applyNumberFormat="1" applyFont="1" applyFill="1" applyBorder="1" applyAlignment="1" applyProtection="1">
      <alignment horizontal="center" vertical="center"/>
      <protection hidden="1"/>
    </xf>
    <xf numFmtId="3" fontId="7" fillId="5" borderId="40" xfId="1" applyNumberFormat="1" applyFont="1" applyFill="1" applyBorder="1" applyAlignment="1" applyProtection="1">
      <alignment horizontal="center" vertical="center"/>
      <protection hidden="1"/>
    </xf>
    <xf numFmtId="0" fontId="7" fillId="10" borderId="4" xfId="1" applyFont="1" applyFill="1" applyBorder="1" applyAlignment="1">
      <alignment horizontal="center" vertical="center" wrapText="1"/>
    </xf>
    <xf numFmtId="3" fontId="4" fillId="0" borderId="51" xfId="1" applyNumberFormat="1" applyFont="1" applyBorder="1" applyAlignment="1" applyProtection="1">
      <alignment horizontal="center" vertical="center"/>
      <protection locked="0"/>
    </xf>
    <xf numFmtId="3" fontId="4" fillId="5" borderId="41" xfId="1" applyNumberFormat="1" applyFont="1" applyFill="1" applyBorder="1" applyAlignment="1" applyProtection="1">
      <alignment horizontal="center" vertical="center"/>
      <protection locked="0"/>
    </xf>
    <xf numFmtId="3" fontId="7" fillId="5" borderId="51" xfId="1" applyNumberFormat="1" applyFont="1" applyFill="1" applyBorder="1" applyAlignment="1" applyProtection="1">
      <alignment horizontal="center" vertical="center"/>
      <protection hidden="1"/>
    </xf>
    <xf numFmtId="3" fontId="19" fillId="4" borderId="5" xfId="1" applyNumberFormat="1" applyFont="1" applyFill="1" applyBorder="1" applyAlignment="1" applyProtection="1">
      <alignment horizontal="center" vertical="center"/>
      <protection hidden="1"/>
    </xf>
    <xf numFmtId="3" fontId="19" fillId="4" borderId="39" xfId="1" applyNumberFormat="1" applyFont="1" applyFill="1" applyBorder="1" applyAlignment="1" applyProtection="1">
      <alignment horizontal="center" vertical="center"/>
      <protection hidden="1"/>
    </xf>
    <xf numFmtId="3" fontId="4" fillId="5" borderId="13" xfId="1" applyNumberFormat="1" applyFont="1" applyFill="1" applyBorder="1" applyAlignment="1" applyProtection="1">
      <alignment horizontal="center" vertical="center"/>
      <protection locked="0"/>
    </xf>
    <xf numFmtId="0" fontId="8" fillId="10" borderId="45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2" fillId="8" borderId="0" xfId="1" applyNumberFormat="1" applyFont="1" applyFill="1" applyProtection="1">
      <protection locked="0"/>
    </xf>
    <xf numFmtId="3" fontId="23" fillId="7" borderId="0" xfId="1" applyNumberFormat="1" applyFont="1" applyFill="1" applyAlignment="1" applyProtection="1">
      <alignment horizontal="center" vertical="center"/>
      <protection locked="0"/>
    </xf>
    <xf numFmtId="3" fontId="7" fillId="10" borderId="7" xfId="1" applyNumberFormat="1" applyFont="1" applyFill="1" applyBorder="1" applyAlignment="1" applyProtection="1">
      <alignment horizontal="center" vertical="center" wrapText="1"/>
      <protection hidden="1"/>
    </xf>
    <xf numFmtId="3" fontId="20" fillId="0" borderId="48" xfId="0" applyNumberFormat="1" applyFont="1" applyBorder="1" applyAlignment="1">
      <alignment horizontal="center"/>
    </xf>
    <xf numFmtId="3" fontId="3" fillId="0" borderId="0" xfId="1" applyNumberFormat="1" applyFont="1" applyAlignment="1">
      <alignment vertical="center"/>
    </xf>
    <xf numFmtId="3" fontId="20" fillId="0" borderId="33" xfId="0" applyNumberFormat="1" applyFont="1" applyBorder="1" applyAlignment="1">
      <alignment horizontal="center"/>
    </xf>
    <xf numFmtId="3" fontId="7" fillId="10" borderId="7" xfId="1" applyNumberFormat="1" applyFont="1" applyFill="1" applyBorder="1" applyAlignment="1">
      <alignment horizontal="center" vertical="center" wrapText="1"/>
    </xf>
    <xf numFmtId="3" fontId="7" fillId="10" borderId="9" xfId="1" applyNumberFormat="1" applyFont="1" applyFill="1" applyBorder="1" applyAlignment="1" applyProtection="1">
      <alignment horizontal="center" vertical="center" wrapText="1"/>
      <protection hidden="1"/>
    </xf>
    <xf numFmtId="3" fontId="7" fillId="10" borderId="10" xfId="1" applyNumberFormat="1" applyFont="1" applyFill="1" applyBorder="1" applyAlignment="1" applyProtection="1">
      <alignment horizontal="center" vertical="center" wrapText="1"/>
      <protection hidden="1"/>
    </xf>
    <xf numFmtId="3" fontId="20" fillId="0" borderId="17" xfId="0" applyNumberFormat="1" applyFont="1" applyBorder="1" applyAlignment="1">
      <alignment horizontal="center"/>
    </xf>
    <xf numFmtId="3" fontId="20" fillId="0" borderId="20" xfId="0" applyNumberFormat="1" applyFont="1" applyBorder="1" applyAlignment="1">
      <alignment horizontal="center"/>
    </xf>
    <xf numFmtId="3" fontId="20" fillId="0" borderId="40" xfId="0" applyNumberFormat="1" applyFont="1" applyBorder="1" applyAlignment="1">
      <alignment horizontal="center"/>
    </xf>
    <xf numFmtId="3" fontId="7" fillId="10" borderId="9" xfId="1" applyNumberFormat="1" applyFont="1" applyFill="1" applyBorder="1" applyAlignment="1">
      <alignment horizontal="center" vertical="center" wrapText="1"/>
    </xf>
    <xf numFmtId="3" fontId="7" fillId="10" borderId="10" xfId="1" applyNumberFormat="1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center"/>
    </xf>
    <xf numFmtId="3" fontId="14" fillId="2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2" borderId="61" xfId="1" applyNumberFormat="1" applyFont="1" applyFill="1" applyBorder="1" applyAlignment="1" applyProtection="1">
      <alignment horizontal="center" vertical="center" wrapText="1"/>
      <protection hidden="1"/>
    </xf>
    <xf numFmtId="3" fontId="4" fillId="10" borderId="47" xfId="1" applyNumberFormat="1" applyFont="1" applyFill="1" applyBorder="1" applyAlignment="1" applyProtection="1">
      <alignment horizontal="center" vertical="center"/>
      <protection hidden="1"/>
    </xf>
    <xf numFmtId="3" fontId="4" fillId="10" borderId="10" xfId="1" applyNumberFormat="1" applyFont="1" applyFill="1" applyBorder="1" applyAlignment="1" applyProtection="1">
      <alignment horizontal="center" vertical="center"/>
      <protection hidden="1"/>
    </xf>
    <xf numFmtId="3" fontId="4" fillId="10" borderId="55" xfId="1" applyNumberFormat="1" applyFont="1" applyFill="1" applyBorder="1" applyAlignment="1" applyProtection="1">
      <alignment horizontal="center" vertical="center"/>
      <protection hidden="1"/>
    </xf>
    <xf numFmtId="3" fontId="4" fillId="10" borderId="58" xfId="1" applyNumberFormat="1" applyFont="1" applyFill="1" applyBorder="1" applyAlignment="1" applyProtection="1">
      <alignment horizontal="center" vertical="center"/>
      <protection hidden="1"/>
    </xf>
    <xf numFmtId="3" fontId="7" fillId="0" borderId="46" xfId="1" applyNumberFormat="1" applyFont="1" applyBorder="1" applyAlignment="1" applyProtection="1">
      <alignment horizontal="center" vertical="center"/>
      <protection hidden="1"/>
    </xf>
    <xf numFmtId="3" fontId="4" fillId="5" borderId="53" xfId="1" applyNumberFormat="1" applyFont="1" applyFill="1" applyBorder="1" applyAlignment="1" applyProtection="1">
      <alignment horizontal="center" vertical="center"/>
      <protection locked="0"/>
    </xf>
    <xf numFmtId="3" fontId="4" fillId="5" borderId="65" xfId="1" applyNumberFormat="1" applyFont="1" applyFill="1" applyBorder="1" applyAlignment="1" applyProtection="1">
      <alignment horizontal="center" vertical="center"/>
      <protection locked="0"/>
    </xf>
    <xf numFmtId="3" fontId="4" fillId="0" borderId="65" xfId="1" applyNumberFormat="1" applyFont="1" applyBorder="1" applyAlignment="1" applyProtection="1">
      <alignment horizontal="center" vertical="center"/>
      <protection locked="0"/>
    </xf>
    <xf numFmtId="3" fontId="20" fillId="0" borderId="63" xfId="0" applyNumberFormat="1" applyFont="1" applyBorder="1" applyAlignment="1">
      <alignment horizontal="center"/>
    </xf>
    <xf numFmtId="3" fontId="7" fillId="5" borderId="65" xfId="1" applyNumberFormat="1" applyFont="1" applyFill="1" applyBorder="1" applyAlignment="1" applyProtection="1">
      <alignment horizontal="center" vertical="center"/>
      <protection hidden="1"/>
    </xf>
    <xf numFmtId="3" fontId="7" fillId="5" borderId="64" xfId="1" applyNumberFormat="1" applyFont="1" applyFill="1" applyBorder="1" applyAlignment="1" applyProtection="1">
      <alignment horizontal="center" vertical="center"/>
      <protection hidden="1"/>
    </xf>
    <xf numFmtId="3" fontId="7" fillId="0" borderId="53" xfId="1" applyNumberFormat="1" applyFont="1" applyBorder="1" applyAlignment="1" applyProtection="1">
      <alignment horizontal="center" vertical="center"/>
      <protection hidden="1"/>
    </xf>
    <xf numFmtId="3" fontId="7" fillId="0" borderId="58" xfId="1" applyNumberFormat="1" applyFont="1" applyBorder="1" applyAlignment="1" applyProtection="1">
      <alignment horizontal="center" vertical="center"/>
      <protection hidden="1"/>
    </xf>
    <xf numFmtId="3" fontId="13" fillId="4" borderId="66" xfId="1" applyNumberFormat="1" applyFont="1" applyFill="1" applyBorder="1" applyAlignment="1" applyProtection="1">
      <alignment horizontal="center" vertical="center"/>
      <protection hidden="1"/>
    </xf>
    <xf numFmtId="3" fontId="13" fillId="4" borderId="67" xfId="1" applyNumberFormat="1" applyFont="1" applyFill="1" applyBorder="1" applyAlignment="1" applyProtection="1">
      <alignment horizontal="center" vertical="center"/>
      <protection hidden="1"/>
    </xf>
    <xf numFmtId="3" fontId="20" fillId="0" borderId="41" xfId="0" applyNumberFormat="1" applyFont="1" applyBorder="1" applyAlignment="1">
      <alignment horizontal="center"/>
    </xf>
    <xf numFmtId="3" fontId="20" fillId="0" borderId="39" xfId="0" applyNumberFormat="1" applyFont="1" applyBorder="1" applyAlignment="1">
      <alignment horizontal="center"/>
    </xf>
    <xf numFmtId="3" fontId="7" fillId="0" borderId="62" xfId="1" applyNumberFormat="1" applyFont="1" applyBorder="1" applyAlignment="1" applyProtection="1">
      <alignment horizontal="center" vertical="center"/>
      <protection hidden="1"/>
    </xf>
    <xf numFmtId="3" fontId="7" fillId="0" borderId="39" xfId="1" applyNumberFormat="1" applyFont="1" applyBorder="1" applyAlignment="1" applyProtection="1">
      <alignment horizontal="center" vertical="center"/>
      <protection hidden="1"/>
    </xf>
    <xf numFmtId="3" fontId="4" fillId="5" borderId="63" xfId="1" applyNumberFormat="1" applyFont="1" applyFill="1" applyBorder="1" applyAlignment="1" applyProtection="1">
      <alignment horizontal="center" vertical="center"/>
      <protection locked="0"/>
    </xf>
    <xf numFmtId="3" fontId="20" fillId="0" borderId="30" xfId="0" applyNumberFormat="1" applyFont="1" applyBorder="1" applyAlignment="1">
      <alignment horizontal="center"/>
    </xf>
    <xf numFmtId="3" fontId="7" fillId="5" borderId="38" xfId="1" applyNumberFormat="1" applyFont="1" applyFill="1" applyBorder="1" applyAlignment="1" applyProtection="1">
      <alignment horizontal="center" vertical="center"/>
      <protection hidden="1"/>
    </xf>
    <xf numFmtId="3" fontId="20" fillId="0" borderId="64" xfId="0" applyNumberFormat="1" applyFont="1" applyBorder="1" applyAlignment="1">
      <alignment horizontal="center"/>
    </xf>
    <xf numFmtId="3" fontId="7" fillId="0" borderId="66" xfId="1" applyNumberFormat="1" applyFont="1" applyBorder="1" applyAlignment="1" applyProtection="1">
      <alignment horizontal="center" vertical="center"/>
      <protection hidden="1"/>
    </xf>
    <xf numFmtId="3" fontId="7" fillId="0" borderId="67" xfId="1" applyNumberFormat="1" applyFont="1" applyBorder="1" applyAlignment="1" applyProtection="1">
      <alignment horizontal="center" vertical="center"/>
      <protection hidden="1"/>
    </xf>
    <xf numFmtId="0" fontId="7" fillId="10" borderId="55" xfId="1" applyFont="1" applyFill="1" applyBorder="1" applyAlignment="1" applyProtection="1">
      <alignment vertical="center" wrapText="1"/>
      <protection hidden="1"/>
    </xf>
    <xf numFmtId="0" fontId="14" fillId="2" borderId="31" xfId="1" applyFont="1" applyFill="1" applyBorder="1" applyAlignment="1" applyProtection="1">
      <alignment horizontal="center" vertical="center"/>
      <protection hidden="1"/>
    </xf>
    <xf numFmtId="0" fontId="14" fillId="3" borderId="25" xfId="1" applyFont="1" applyFill="1" applyBorder="1" applyAlignment="1">
      <alignment horizontal="center" vertical="center" wrapText="1"/>
    </xf>
    <xf numFmtId="0" fontId="4" fillId="10" borderId="32" xfId="1" applyFont="1" applyFill="1" applyBorder="1" applyAlignment="1">
      <alignment horizontal="center" vertical="center" wrapText="1"/>
    </xf>
    <xf numFmtId="0" fontId="17" fillId="0" borderId="25" xfId="0" applyFont="1" applyBorder="1"/>
    <xf numFmtId="0" fontId="17" fillId="0" borderId="26" xfId="0" applyFont="1" applyBorder="1"/>
    <xf numFmtId="0" fontId="17" fillId="0" borderId="28" xfId="0" applyFont="1" applyBorder="1"/>
    <xf numFmtId="0" fontId="4" fillId="10" borderId="44" xfId="1" applyFont="1" applyFill="1" applyBorder="1" applyAlignment="1">
      <alignment horizontal="center" vertical="center" wrapText="1"/>
    </xf>
    <xf numFmtId="0" fontId="4" fillId="10" borderId="34" xfId="1" applyFont="1" applyFill="1" applyBorder="1" applyAlignment="1">
      <alignment horizontal="center" vertical="center" wrapText="1"/>
    </xf>
    <xf numFmtId="0" fontId="10" fillId="4" borderId="31" xfId="2" applyFill="1" applyBorder="1" applyAlignment="1">
      <alignment horizontal="center" vertical="center"/>
    </xf>
    <xf numFmtId="0" fontId="10" fillId="4" borderId="33" xfId="2" applyFill="1" applyBorder="1" applyAlignment="1">
      <alignment horizontal="center" vertical="center"/>
    </xf>
    <xf numFmtId="0" fontId="10" fillId="4" borderId="33" xfId="2" applyFill="1" applyBorder="1" applyAlignment="1">
      <alignment horizontal="center"/>
    </xf>
    <xf numFmtId="0" fontId="10" fillId="4" borderId="30" xfId="2" applyFill="1" applyBorder="1" applyAlignment="1">
      <alignment horizontal="center"/>
    </xf>
    <xf numFmtId="0" fontId="10" fillId="4" borderId="31" xfId="2" applyFill="1" applyBorder="1" applyAlignment="1">
      <alignment horizontal="center"/>
    </xf>
    <xf numFmtId="0" fontId="10" fillId="13" borderId="7" xfId="2" applyFill="1" applyBorder="1" applyAlignment="1">
      <alignment horizontal="center" vertical="center" wrapText="1"/>
    </xf>
    <xf numFmtId="0" fontId="10" fillId="13" borderId="34" xfId="2" applyFill="1" applyBorder="1" applyAlignment="1">
      <alignment horizontal="center" vertical="center" wrapText="1"/>
    </xf>
    <xf numFmtId="3" fontId="4" fillId="5" borderId="12" xfId="1" applyNumberFormat="1" applyFont="1" applyFill="1" applyBorder="1" applyAlignment="1" applyProtection="1">
      <alignment horizontal="center" vertical="center"/>
      <protection locked="0"/>
    </xf>
    <xf numFmtId="3" fontId="4" fillId="5" borderId="17" xfId="1" applyNumberFormat="1" applyFont="1" applyFill="1" applyBorder="1" applyAlignment="1" applyProtection="1">
      <alignment horizontal="center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3" fontId="4" fillId="0" borderId="20" xfId="1" applyNumberFormat="1" applyFont="1" applyBorder="1" applyAlignment="1" applyProtection="1">
      <alignment horizontal="center" vertical="center"/>
      <protection locked="0"/>
    </xf>
    <xf numFmtId="3" fontId="4" fillId="0" borderId="65" xfId="1" applyNumberFormat="1" applyFont="1" applyBorder="1" applyAlignment="1" applyProtection="1">
      <alignment horizontal="center" vertical="center"/>
      <protection locked="0"/>
    </xf>
    <xf numFmtId="3" fontId="4" fillId="0" borderId="42" xfId="1" applyNumberFormat="1" applyFont="1" applyBorder="1" applyAlignment="1" applyProtection="1">
      <alignment horizontal="center" vertical="center"/>
      <protection locked="0"/>
    </xf>
    <xf numFmtId="0" fontId="14" fillId="2" borderId="31" xfId="1" applyFont="1" applyFill="1" applyBorder="1" applyAlignment="1" applyProtection="1">
      <alignment horizontal="center" vertical="center" wrapText="1"/>
      <protection hidden="1"/>
    </xf>
    <xf numFmtId="0" fontId="14" fillId="2" borderId="60" xfId="1" applyFont="1" applyFill="1" applyBorder="1" applyAlignment="1" applyProtection="1">
      <alignment horizontal="center" vertical="center" wrapText="1"/>
      <protection hidden="1"/>
    </xf>
    <xf numFmtId="0" fontId="14" fillId="2" borderId="61" xfId="1" applyFont="1" applyFill="1" applyBorder="1" applyAlignment="1" applyProtection="1">
      <alignment horizontal="center" vertical="center" wrapText="1"/>
      <protection hidden="1"/>
    </xf>
    <xf numFmtId="0" fontId="7" fillId="10" borderId="45" xfId="1" applyFont="1" applyFill="1" applyBorder="1" applyAlignment="1" applyProtection="1">
      <alignment horizontal="center" vertical="center" wrapText="1"/>
      <protection hidden="1"/>
    </xf>
    <xf numFmtId="0" fontId="7" fillId="10" borderId="22" xfId="1" applyFont="1" applyFill="1" applyBorder="1" applyAlignment="1" applyProtection="1">
      <alignment horizontal="center" vertical="center" wrapText="1"/>
      <protection hidden="1"/>
    </xf>
    <xf numFmtId="0" fontId="7" fillId="10" borderId="47" xfId="1" applyFont="1" applyFill="1" applyBorder="1" applyAlignment="1" applyProtection="1">
      <alignment horizontal="center" vertical="center" wrapText="1"/>
      <protection hidden="1"/>
    </xf>
    <xf numFmtId="0" fontId="14" fillId="2" borderId="31" xfId="1" applyFont="1" applyFill="1" applyBorder="1" applyAlignment="1">
      <alignment horizontal="center" vertical="center" wrapText="1"/>
    </xf>
    <xf numFmtId="0" fontId="14" fillId="2" borderId="60" xfId="1" applyFont="1" applyFill="1" applyBorder="1" applyAlignment="1">
      <alignment horizontal="center" vertical="center" wrapText="1"/>
    </xf>
    <xf numFmtId="0" fontId="7" fillId="10" borderId="21" xfId="1" applyFont="1" applyFill="1" applyBorder="1" applyAlignment="1">
      <alignment horizontal="center" vertical="center" wrapText="1"/>
    </xf>
    <xf numFmtId="0" fontId="7" fillId="10" borderId="22" xfId="1" applyFont="1" applyFill="1" applyBorder="1" applyAlignment="1">
      <alignment horizontal="center" vertical="center" wrapText="1"/>
    </xf>
    <xf numFmtId="0" fontId="7" fillId="10" borderId="36" xfId="1" applyFont="1" applyFill="1" applyBorder="1" applyAlignment="1">
      <alignment horizontal="center" vertical="center" wrapText="1"/>
    </xf>
    <xf numFmtId="0" fontId="7" fillId="10" borderId="9" xfId="1" applyFont="1" applyFill="1" applyBorder="1" applyAlignment="1">
      <alignment horizontal="center" vertical="center" wrapText="1"/>
    </xf>
    <xf numFmtId="3" fontId="4" fillId="5" borderId="5" xfId="1" applyNumberFormat="1" applyFont="1" applyFill="1" applyBorder="1" applyAlignment="1" applyProtection="1">
      <alignment horizontal="center" vertical="center"/>
      <protection locked="0"/>
    </xf>
    <xf numFmtId="3" fontId="4" fillId="5" borderId="39" xfId="1" applyNumberFormat="1" applyFont="1" applyFill="1" applyBorder="1" applyAlignment="1" applyProtection="1">
      <alignment horizontal="center" vertical="center"/>
      <protection locked="0"/>
    </xf>
    <xf numFmtId="3" fontId="4" fillId="5" borderId="6" xfId="1" applyNumberFormat="1" applyFont="1" applyFill="1" applyBorder="1" applyAlignment="1" applyProtection="1">
      <alignment horizontal="center" vertical="center"/>
      <protection locked="0"/>
    </xf>
    <xf numFmtId="3" fontId="4" fillId="5" borderId="40" xfId="1" applyNumberFormat="1" applyFont="1" applyFill="1" applyBorder="1" applyAlignment="1" applyProtection="1">
      <alignment horizontal="center" vertical="center"/>
      <protection locked="0"/>
    </xf>
    <xf numFmtId="3" fontId="4" fillId="0" borderId="64" xfId="1" applyNumberFormat="1" applyFont="1" applyBorder="1" applyAlignment="1" applyProtection="1">
      <alignment horizontal="center" vertical="center"/>
      <protection locked="0"/>
    </xf>
    <xf numFmtId="0" fontId="7" fillId="10" borderId="11" xfId="1" applyFont="1" applyFill="1" applyBorder="1" applyAlignment="1">
      <alignment horizontal="center" vertical="center" wrapText="1"/>
    </xf>
    <xf numFmtId="0" fontId="7" fillId="10" borderId="55" xfId="1" applyFont="1" applyFill="1" applyBorder="1" applyAlignment="1">
      <alignment horizontal="center" vertical="center" wrapText="1"/>
    </xf>
    <xf numFmtId="0" fontId="7" fillId="10" borderId="38" xfId="1" applyFont="1" applyFill="1" applyBorder="1" applyAlignment="1">
      <alignment horizontal="center" vertical="center" wrapText="1"/>
    </xf>
    <xf numFmtId="0" fontId="7" fillId="10" borderId="58" xfId="1" applyFont="1" applyFill="1" applyBorder="1" applyAlignment="1">
      <alignment horizontal="center" vertical="center" wrapText="1"/>
    </xf>
    <xf numFmtId="3" fontId="4" fillId="5" borderId="65" xfId="1" applyNumberFormat="1" applyFont="1" applyFill="1" applyBorder="1" applyAlignment="1" applyProtection="1">
      <alignment horizontal="center" vertical="center"/>
      <protection locked="0"/>
    </xf>
    <xf numFmtId="0" fontId="14" fillId="2" borderId="61" xfId="1" applyFont="1" applyFill="1" applyBorder="1" applyAlignment="1">
      <alignment horizontal="center" vertical="center" wrapText="1"/>
    </xf>
    <xf numFmtId="0" fontId="14" fillId="2" borderId="51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7" fillId="10" borderId="54" xfId="1" applyFont="1" applyFill="1" applyBorder="1" applyAlignment="1">
      <alignment horizontal="center" vertical="center" wrapText="1"/>
    </xf>
    <xf numFmtId="0" fontId="7" fillId="10" borderId="52" xfId="1" applyFont="1" applyFill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3" fontId="4" fillId="5" borderId="48" xfId="1" applyNumberFormat="1" applyFont="1" applyFill="1" applyBorder="1" applyAlignment="1" applyProtection="1">
      <alignment horizontal="center" vertical="center"/>
      <protection locked="0"/>
    </xf>
    <xf numFmtId="3" fontId="4" fillId="5" borderId="63" xfId="1" applyNumberFormat="1" applyFont="1" applyFill="1" applyBorder="1" applyAlignment="1" applyProtection="1">
      <alignment horizontal="center" vertical="center"/>
      <protection locked="0"/>
    </xf>
    <xf numFmtId="0" fontId="3" fillId="11" borderId="1" xfId="1" applyFont="1" applyFill="1" applyBorder="1" applyAlignment="1" applyProtection="1">
      <alignment horizontal="left" vertical="center"/>
      <protection locked="0"/>
    </xf>
    <xf numFmtId="0" fontId="3" fillId="11" borderId="2" xfId="1" applyFont="1" applyFill="1" applyBorder="1" applyAlignment="1" applyProtection="1">
      <alignment horizontal="left" vertical="center"/>
      <protection locked="0"/>
    </xf>
    <xf numFmtId="0" fontId="3" fillId="11" borderId="7" xfId="1" applyFont="1" applyFill="1" applyBorder="1" applyAlignment="1" applyProtection="1">
      <alignment horizontal="left" vertical="center"/>
      <protection locked="0"/>
    </xf>
    <xf numFmtId="0" fontId="3" fillId="11" borderId="10" xfId="1" applyFont="1" applyFill="1" applyBorder="1" applyAlignment="1" applyProtection="1">
      <alignment horizontal="left" vertical="center"/>
      <protection locked="0"/>
    </xf>
    <xf numFmtId="0" fontId="5" fillId="11" borderId="8" xfId="1" applyFont="1" applyFill="1" applyBorder="1" applyAlignment="1" applyProtection="1">
      <alignment horizontal="center" vertical="center"/>
      <protection locked="0"/>
    </xf>
    <xf numFmtId="0" fontId="5" fillId="11" borderId="2" xfId="1" applyFont="1" applyFill="1" applyBorder="1" applyAlignment="1" applyProtection="1">
      <alignment horizontal="center" vertical="center"/>
      <protection locked="0"/>
    </xf>
    <xf numFmtId="0" fontId="5" fillId="11" borderId="9" xfId="1" applyFont="1" applyFill="1" applyBorder="1" applyAlignment="1" applyProtection="1">
      <alignment horizontal="center" vertical="center"/>
      <protection locked="0"/>
    </xf>
    <xf numFmtId="0" fontId="5" fillId="11" borderId="10" xfId="1" applyFont="1" applyFill="1" applyBorder="1" applyAlignment="1" applyProtection="1">
      <alignment horizontal="center" vertical="center"/>
      <protection locked="0"/>
    </xf>
    <xf numFmtId="0" fontId="25" fillId="8" borderId="23" xfId="1" applyFont="1" applyFill="1" applyBorder="1" applyAlignment="1" applyProtection="1">
      <alignment horizontal="left" vertical="center"/>
      <protection hidden="1"/>
    </xf>
    <xf numFmtId="0" fontId="25" fillId="8" borderId="24" xfId="1" applyFont="1" applyFill="1" applyBorder="1" applyAlignment="1" applyProtection="1">
      <alignment horizontal="left" vertical="center"/>
      <protection hidden="1"/>
    </xf>
    <xf numFmtId="0" fontId="5" fillId="11" borderId="24" xfId="1" applyFont="1" applyFill="1" applyBorder="1" applyAlignment="1" applyProtection="1">
      <alignment horizontal="center" vertical="center"/>
      <protection locked="0"/>
    </xf>
    <xf numFmtId="0" fontId="5" fillId="11" borderId="35" xfId="1" applyFont="1" applyFill="1" applyBorder="1" applyAlignment="1" applyProtection="1">
      <alignment horizontal="center" vertical="center"/>
      <protection locked="0"/>
    </xf>
    <xf numFmtId="0" fontId="8" fillId="10" borderId="45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3" fontId="14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4" fillId="2" borderId="15" xfId="1" applyNumberFormat="1" applyFont="1" applyFill="1" applyBorder="1" applyAlignment="1" applyProtection="1">
      <alignment horizontal="center" vertical="center" wrapText="1"/>
      <protection hidden="1"/>
    </xf>
    <xf numFmtId="3" fontId="14" fillId="2" borderId="19" xfId="1" applyNumberFormat="1" applyFont="1" applyFill="1" applyBorder="1" applyAlignment="1" applyProtection="1">
      <alignment horizontal="center" vertical="center" wrapText="1"/>
      <protection hidden="1"/>
    </xf>
    <xf numFmtId="3" fontId="14" fillId="2" borderId="34" xfId="1" applyNumberFormat="1" applyFont="1" applyFill="1" applyBorder="1" applyAlignment="1" applyProtection="1">
      <alignment horizontal="center" vertical="center" wrapText="1"/>
      <protection hidden="1"/>
    </xf>
    <xf numFmtId="3" fontId="4" fillId="10" borderId="13" xfId="1" applyNumberFormat="1" applyFont="1" applyFill="1" applyBorder="1" applyAlignment="1" applyProtection="1">
      <alignment horizontal="center" vertical="center"/>
      <protection hidden="1"/>
    </xf>
    <xf numFmtId="0" fontId="0" fillId="10" borderId="0" xfId="0" applyFill="1" applyAlignment="1">
      <alignment horizontal="center"/>
    </xf>
    <xf numFmtId="3" fontId="7" fillId="10" borderId="9" xfId="1" quotePrefix="1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0" applyNumberFormat="1" applyFont="1" applyBorder="1" applyAlignment="1">
      <alignment horizontal="center"/>
    </xf>
    <xf numFmtId="3" fontId="20" fillId="0" borderId="69" xfId="0" applyNumberFormat="1" applyFont="1" applyBorder="1" applyAlignment="1">
      <alignment horizontal="center"/>
    </xf>
    <xf numFmtId="3" fontId="19" fillId="4" borderId="41" xfId="1" applyNumberFormat="1" applyFont="1" applyFill="1" applyBorder="1" applyAlignment="1" applyProtection="1">
      <alignment horizontal="center" vertical="center"/>
      <protection hidden="1"/>
    </xf>
    <xf numFmtId="3" fontId="19" fillId="4" borderId="20" xfId="1" applyNumberFormat="1" applyFont="1" applyFill="1" applyBorder="1" applyAlignment="1" applyProtection="1">
      <alignment horizontal="center" vertical="center"/>
      <protection hidden="1"/>
    </xf>
    <xf numFmtId="3" fontId="7" fillId="5" borderId="20" xfId="1" applyNumberFormat="1" applyFont="1" applyFill="1" applyBorder="1" applyAlignment="1" applyProtection="1">
      <alignment horizontal="center" vertical="center"/>
      <protection hidden="1"/>
    </xf>
    <xf numFmtId="3" fontId="7" fillId="5" borderId="42" xfId="1" applyNumberFormat="1" applyFont="1" applyFill="1" applyBorder="1" applyAlignment="1" applyProtection="1">
      <alignment horizontal="center" vertical="center"/>
      <protection hidden="1"/>
    </xf>
    <xf numFmtId="3" fontId="4" fillId="10" borderId="18" xfId="1" applyNumberFormat="1" applyFont="1" applyFill="1" applyBorder="1" applyAlignment="1" applyProtection="1">
      <alignment horizontal="center" vertical="center"/>
      <protection hidden="1"/>
    </xf>
    <xf numFmtId="3" fontId="4" fillId="10" borderId="57" xfId="1" applyNumberFormat="1" applyFont="1" applyFill="1" applyBorder="1" applyAlignment="1" applyProtection="1">
      <alignment horizontal="center" vertical="center"/>
      <protection hidden="1"/>
    </xf>
    <xf numFmtId="3" fontId="13" fillId="4" borderId="52" xfId="1" applyNumberFormat="1" applyFont="1" applyFill="1" applyBorder="1" applyAlignment="1" applyProtection="1">
      <alignment horizontal="center" vertical="center"/>
      <protection hidden="1"/>
    </xf>
    <xf numFmtId="3" fontId="13" fillId="4" borderId="58" xfId="1" applyNumberFormat="1" applyFont="1" applyFill="1" applyBorder="1" applyAlignment="1" applyProtection="1">
      <alignment horizontal="center" vertical="center"/>
      <protection hidden="1"/>
    </xf>
    <xf numFmtId="3" fontId="19" fillId="4" borderId="48" xfId="1" applyNumberFormat="1" applyFont="1" applyFill="1" applyBorder="1" applyAlignment="1" applyProtection="1">
      <alignment horizontal="center" vertical="center"/>
      <protection hidden="1"/>
    </xf>
    <xf numFmtId="3" fontId="7" fillId="5" borderId="17" xfId="1" applyNumberFormat="1" applyFont="1" applyFill="1" applyBorder="1" applyAlignment="1" applyProtection="1">
      <alignment horizontal="center" vertical="center"/>
      <protection hidden="1"/>
    </xf>
    <xf numFmtId="3" fontId="20" fillId="0" borderId="42" xfId="0" applyNumberFormat="1" applyFont="1" applyBorder="1" applyAlignment="1">
      <alignment horizontal="center"/>
    </xf>
    <xf numFmtId="3" fontId="7" fillId="10" borderId="0" xfId="1" applyNumberFormat="1" applyFont="1" applyFill="1" applyBorder="1" applyAlignment="1" applyProtection="1">
      <alignment horizontal="center" vertical="center" wrapText="1"/>
      <protection hidden="1"/>
    </xf>
    <xf numFmtId="3" fontId="20" fillId="0" borderId="6" xfId="0" applyNumberFormat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3" fontId="20" fillId="0" borderId="12" xfId="0" applyNumberFormat="1" applyFont="1" applyBorder="1" applyAlignment="1">
      <alignment horizontal="center"/>
    </xf>
    <xf numFmtId="3" fontId="19" fillId="4" borderId="63" xfId="1" applyNumberFormat="1" applyFont="1" applyFill="1" applyBorder="1" applyAlignment="1" applyProtection="1">
      <alignment horizontal="center" vertical="center"/>
      <protection hidden="1"/>
    </xf>
    <xf numFmtId="0" fontId="14" fillId="2" borderId="70" xfId="1" applyFont="1" applyFill="1" applyBorder="1" applyAlignment="1" applyProtection="1">
      <alignment horizontal="center" vertical="center" wrapText="1"/>
      <protection hidden="1"/>
    </xf>
    <xf numFmtId="0" fontId="14" fillId="2" borderId="71" xfId="1" applyFont="1" applyFill="1" applyBorder="1" applyAlignment="1" applyProtection="1">
      <alignment horizontal="center" vertical="center" wrapText="1"/>
      <protection hidden="1"/>
    </xf>
    <xf numFmtId="0" fontId="14" fillId="2" borderId="72" xfId="1" applyFont="1" applyFill="1" applyBorder="1" applyAlignment="1" applyProtection="1">
      <alignment horizontal="center" vertical="center" wrapText="1"/>
      <protection hidden="1"/>
    </xf>
    <xf numFmtId="3" fontId="7" fillId="10" borderId="0" xfId="1" applyNumberFormat="1" applyFont="1" applyFill="1" applyBorder="1" applyAlignment="1">
      <alignment horizontal="center" vertical="center" wrapText="1"/>
    </xf>
    <xf numFmtId="3" fontId="7" fillId="10" borderId="3" xfId="1" applyNumberFormat="1" applyFont="1" applyFill="1" applyBorder="1" applyAlignment="1" applyProtection="1">
      <alignment horizontal="center" vertical="center" wrapText="1"/>
      <protection hidden="1"/>
    </xf>
    <xf numFmtId="3" fontId="7" fillId="10" borderId="15" xfId="1" quotePrefix="1" applyNumberFormat="1" applyFont="1" applyFill="1" applyBorder="1" applyAlignment="1" applyProtection="1">
      <alignment horizontal="center" vertical="center" wrapText="1"/>
      <protection hidden="1"/>
    </xf>
    <xf numFmtId="0" fontId="7" fillId="10" borderId="18" xfId="1" applyFont="1" applyFill="1" applyBorder="1" applyAlignment="1" applyProtection="1">
      <alignment horizontal="center" vertical="center" wrapText="1"/>
      <protection hidden="1"/>
    </xf>
    <xf numFmtId="3" fontId="7" fillId="10" borderId="59" xfId="1" applyNumberFormat="1" applyFont="1" applyFill="1" applyBorder="1" applyAlignment="1">
      <alignment horizontal="center" vertical="center" wrapText="1"/>
    </xf>
    <xf numFmtId="3" fontId="7" fillId="5" borderId="39" xfId="1" applyNumberFormat="1" applyFont="1" applyFill="1" applyBorder="1" applyAlignment="1" applyProtection="1">
      <alignment horizontal="center" vertical="center"/>
      <protection hidden="1"/>
    </xf>
    <xf numFmtId="0" fontId="14" fillId="2" borderId="73" xfId="1" applyFont="1" applyFill="1" applyBorder="1" applyAlignment="1" applyProtection="1">
      <alignment horizontal="center" vertical="center" wrapText="1"/>
      <protection hidden="1"/>
    </xf>
    <xf numFmtId="3" fontId="30" fillId="5" borderId="51" xfId="1" applyNumberFormat="1" applyFont="1" applyFill="1" applyBorder="1" applyAlignment="1" applyProtection="1">
      <alignment horizontal="center" vertical="center"/>
      <protection locked="0"/>
    </xf>
    <xf numFmtId="3" fontId="30" fillId="5" borderId="5" xfId="1" applyNumberFormat="1" applyFont="1" applyFill="1" applyBorder="1" applyAlignment="1" applyProtection="1">
      <alignment horizontal="center" vertical="center"/>
      <protection locked="0"/>
    </xf>
    <xf numFmtId="3" fontId="30" fillId="0" borderId="5" xfId="1" applyNumberFormat="1" applyFont="1" applyBorder="1" applyAlignment="1" applyProtection="1">
      <alignment horizontal="center" vertical="center"/>
      <protection locked="0"/>
    </xf>
    <xf numFmtId="3" fontId="30" fillId="5" borderId="39" xfId="1" applyNumberFormat="1" applyFont="1" applyFill="1" applyBorder="1" applyAlignment="1" applyProtection="1">
      <alignment horizontal="center" vertical="center"/>
      <protection locked="0"/>
    </xf>
    <xf numFmtId="3" fontId="30" fillId="5" borderId="48" xfId="1" applyNumberFormat="1" applyFont="1" applyFill="1" applyBorder="1" applyAlignment="1" applyProtection="1">
      <alignment horizontal="center" vertical="center"/>
      <protection locked="0"/>
    </xf>
    <xf numFmtId="3" fontId="30" fillId="5" borderId="6" xfId="1" applyNumberFormat="1" applyFont="1" applyFill="1" applyBorder="1" applyAlignment="1" applyProtection="1">
      <alignment horizontal="center" vertical="center"/>
      <protection locked="0"/>
    </xf>
    <xf numFmtId="3" fontId="30" fillId="0" borderId="6" xfId="1" applyNumberFormat="1" applyFont="1" applyBorder="1" applyAlignment="1" applyProtection="1">
      <alignment horizontal="center" vertical="center"/>
      <protection locked="0"/>
    </xf>
    <xf numFmtId="3" fontId="30" fillId="5" borderId="40" xfId="1" applyNumberFormat="1" applyFont="1" applyFill="1" applyBorder="1" applyAlignment="1" applyProtection="1">
      <alignment horizontal="center" vertical="center"/>
      <protection locked="0"/>
    </xf>
    <xf numFmtId="3" fontId="30" fillId="0" borderId="48" xfId="1" applyNumberFormat="1" applyFont="1" applyBorder="1" applyAlignment="1" applyProtection="1">
      <alignment horizontal="center" vertical="center"/>
      <protection locked="0"/>
    </xf>
    <xf numFmtId="3" fontId="30" fillId="5" borderId="63" xfId="1" applyNumberFormat="1" applyFont="1" applyFill="1" applyBorder="1" applyAlignment="1" applyProtection="1">
      <alignment horizontal="center" vertical="center"/>
      <protection locked="0"/>
    </xf>
    <xf numFmtId="3" fontId="30" fillId="5" borderId="65" xfId="1" applyNumberFormat="1" applyFont="1" applyFill="1" applyBorder="1" applyAlignment="1" applyProtection="1">
      <alignment horizontal="center" vertical="center"/>
      <protection locked="0"/>
    </xf>
    <xf numFmtId="3" fontId="30" fillId="0" borderId="65" xfId="1" applyNumberFormat="1" applyFont="1" applyBorder="1" applyAlignment="1" applyProtection="1">
      <alignment horizontal="center" vertical="center"/>
      <protection locked="0"/>
    </xf>
    <xf numFmtId="0" fontId="17" fillId="0" borderId="31" xfId="0" applyFont="1" applyBorder="1"/>
    <xf numFmtId="0" fontId="17" fillId="0" borderId="33" xfId="0" applyFont="1" applyBorder="1"/>
    <xf numFmtId="0" fontId="17" fillId="0" borderId="30" xfId="0" applyFont="1" applyBorder="1"/>
    <xf numFmtId="3" fontId="7" fillId="5" borderId="16" xfId="1" applyNumberFormat="1" applyFont="1" applyFill="1" applyBorder="1" applyAlignment="1" applyProtection="1">
      <alignment horizontal="center" vertical="center"/>
      <protection hidden="1"/>
    </xf>
    <xf numFmtId="3" fontId="30" fillId="0" borderId="40" xfId="1" applyNumberFormat="1" applyFont="1" applyBorder="1" applyAlignment="1" applyProtection="1">
      <alignment horizontal="center" vertical="center"/>
      <protection locked="0"/>
    </xf>
    <xf numFmtId="3" fontId="30" fillId="0" borderId="64" xfId="1" applyNumberFormat="1" applyFont="1" applyBorder="1" applyAlignment="1" applyProtection="1">
      <alignment horizontal="center" vertical="center"/>
      <protection locked="0"/>
    </xf>
  </cellXfs>
  <cellStyles count="4">
    <cellStyle name="Hivatkozás" xfId="2" builtinId="8"/>
    <cellStyle name="Normál" xfId="0" builtinId="0"/>
    <cellStyle name="Normál 2" xfId="1" xr:uid="{00000000-0005-0000-0000-000002000000}"/>
    <cellStyle name="Normál 3" xfId="3" xr:uid="{00000000-0005-0000-0000-000003000000}"/>
  </cellStyles>
  <dxfs count="8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1186543</xdr:colOff>
      <xdr:row>36</xdr:row>
      <xdr:rowOff>195943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FF1C49D8-8E54-4010-8954-761AB99ABB45}"/>
            </a:ext>
          </a:extLst>
        </xdr:cNvPr>
        <xdr:cNvSpPr txBox="1"/>
      </xdr:nvSpPr>
      <xdr:spPr>
        <a:xfrm>
          <a:off x="2677886" y="197466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</xdr:col>
      <xdr:colOff>1186543</xdr:colOff>
      <xdr:row>55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94E77985-7EE3-4B66-B50E-E95801A4B60A}"/>
            </a:ext>
          </a:extLst>
        </xdr:cNvPr>
        <xdr:cNvSpPr txBox="1"/>
      </xdr:nvSpPr>
      <xdr:spPr>
        <a:xfrm>
          <a:off x="3243943" y="101209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6"/>
  <sheetViews>
    <sheetView showGridLines="0" tabSelected="1" zoomScale="80" zoomScaleNormal="80" zoomScaleSheetLayoutView="110" workbookViewId="0">
      <selection activeCell="K37" sqref="K37"/>
    </sheetView>
  </sheetViews>
  <sheetFormatPr defaultColWidth="9.140625" defaultRowHeight="18.75"/>
  <cols>
    <col min="1" max="1" width="30" style="21" customWidth="1"/>
    <col min="2" max="2" width="35.7109375" style="29" customWidth="1"/>
    <col min="3" max="3" width="6.7109375" style="30" customWidth="1"/>
    <col min="4" max="4" width="6.28515625" style="30" customWidth="1"/>
    <col min="5" max="5" width="6.5703125" style="29" customWidth="1"/>
    <col min="6" max="6" width="6.42578125" style="29" customWidth="1"/>
    <col min="7" max="7" width="6.7109375" style="29" customWidth="1"/>
    <col min="8" max="8" width="6.140625" style="29" customWidth="1"/>
    <col min="9" max="9" width="7.28515625" style="29" customWidth="1"/>
    <col min="10" max="10" width="6.28515625" style="29" customWidth="1"/>
    <col min="11" max="11" width="9.28515625" style="29" customWidth="1"/>
    <col min="12" max="12" width="9.42578125" style="29" bestFit="1" customWidth="1"/>
    <col min="13" max="13" width="8.140625" style="29" customWidth="1"/>
    <col min="14" max="14" width="8.42578125" style="29" customWidth="1"/>
    <col min="15" max="15" width="11.140625" style="6" customWidth="1"/>
    <col min="16" max="16" width="11.42578125" style="6" customWidth="1"/>
    <col min="17" max="20" width="11.28515625" style="6" customWidth="1"/>
    <col min="21" max="21" width="9.42578125" style="31" customWidth="1"/>
    <col min="22" max="22" width="13.7109375" style="31" customWidth="1"/>
    <col min="23" max="23" width="25.5703125" style="32" customWidth="1"/>
    <col min="24" max="24" width="26.28515625" style="32" customWidth="1"/>
    <col min="25" max="25" width="6.85546875" style="32" bestFit="1" customWidth="1"/>
    <col min="26" max="26" width="7.28515625" style="32" customWidth="1"/>
    <col min="27" max="27" width="9.28515625" style="14" customWidth="1"/>
    <col min="28" max="28" width="11.28515625" style="14" customWidth="1"/>
    <col min="29" max="29" width="12.85546875" style="21" customWidth="1"/>
    <col min="30" max="30" width="6.28515625" style="21" bestFit="1" customWidth="1"/>
    <col min="31" max="31" width="14.140625" style="21" bestFit="1" customWidth="1"/>
    <col min="32" max="32" width="13" style="21" customWidth="1"/>
    <col min="33" max="33" width="10.140625" style="21" customWidth="1"/>
    <col min="34" max="34" width="10.7109375" style="21" customWidth="1"/>
    <col min="35" max="35" width="7.85546875" style="21" customWidth="1"/>
    <col min="36" max="38" width="9.140625" style="21"/>
    <col min="39" max="39" width="10.42578125" style="21" customWidth="1"/>
    <col min="40" max="16384" width="9.140625" style="21"/>
  </cols>
  <sheetData>
    <row r="1" spans="1:36" ht="30.6" customHeight="1" thickBot="1">
      <c r="A1" s="272" t="s">
        <v>449</v>
      </c>
      <c r="B1" s="273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6"/>
      <c r="P1" s="166"/>
      <c r="Q1" s="166"/>
      <c r="R1" s="166"/>
      <c r="S1" s="166"/>
      <c r="T1" s="166"/>
      <c r="U1" s="50"/>
      <c r="V1" s="50"/>
      <c r="W1" s="20"/>
      <c r="X1" s="20"/>
      <c r="Y1" s="21"/>
      <c r="Z1" s="22"/>
      <c r="AA1" s="22"/>
      <c r="AB1" s="22"/>
      <c r="AC1" s="22"/>
      <c r="AD1" s="22"/>
    </row>
    <row r="2" spans="1:36" ht="15" customHeight="1" thickBot="1">
      <c r="A2" s="264" t="s">
        <v>450</v>
      </c>
      <c r="B2" s="265"/>
      <c r="C2" s="53"/>
      <c r="D2" s="54" t="s">
        <v>467</v>
      </c>
      <c r="E2" s="55"/>
      <c r="F2" s="56"/>
      <c r="G2" s="56"/>
      <c r="H2" s="56"/>
      <c r="I2" s="56"/>
      <c r="J2" s="56"/>
      <c r="K2" s="3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5"/>
      <c r="W2" s="280" t="s">
        <v>466</v>
      </c>
      <c r="X2" s="278" t="s">
        <v>463</v>
      </c>
      <c r="Y2" s="22"/>
      <c r="Z2" s="22"/>
      <c r="AA2" s="22"/>
      <c r="AB2" s="22"/>
      <c r="AC2" s="22"/>
    </row>
    <row r="3" spans="1:36" ht="27" customHeight="1" thickBot="1">
      <c r="A3" s="266"/>
      <c r="B3" s="267"/>
      <c r="C3" s="53"/>
      <c r="D3" s="51" t="s">
        <v>453</v>
      </c>
      <c r="E3" s="52"/>
      <c r="F3" s="60"/>
      <c r="G3" s="60"/>
      <c r="H3" s="60"/>
      <c r="I3" s="60"/>
      <c r="J3" s="60"/>
      <c r="K3" s="33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5"/>
      <c r="W3" s="281"/>
      <c r="X3" s="279"/>
      <c r="Y3" s="22"/>
      <c r="Z3" s="22"/>
      <c r="AA3" s="22"/>
      <c r="AB3" s="22"/>
      <c r="AC3" s="22"/>
    </row>
    <row r="4" spans="1:36" ht="15" customHeight="1" thickBot="1">
      <c r="A4" s="264" t="s">
        <v>451</v>
      </c>
      <c r="B4" s="265"/>
      <c r="C4" s="53"/>
      <c r="D4" s="51" t="s">
        <v>454</v>
      </c>
      <c r="E4" s="52"/>
      <c r="F4" s="60"/>
      <c r="G4" s="60"/>
      <c r="H4" s="60"/>
      <c r="I4" s="60"/>
      <c r="J4" s="60"/>
      <c r="K4" s="33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9"/>
      <c r="W4" s="61">
        <f>U20+U29+U41+U50</f>
        <v>0</v>
      </c>
      <c r="X4" s="64">
        <f>V20+V29+V41+V50</f>
        <v>0</v>
      </c>
      <c r="Y4" s="22"/>
      <c r="Z4" s="22"/>
      <c r="AA4" s="22"/>
      <c r="AB4" s="22"/>
      <c r="AC4" s="22"/>
    </row>
    <row r="5" spans="1:36" ht="15" customHeight="1" thickBot="1">
      <c r="A5" s="266"/>
      <c r="B5" s="267"/>
      <c r="C5" s="53"/>
      <c r="D5" s="62"/>
      <c r="E5" s="69"/>
      <c r="F5" s="70"/>
      <c r="G5" s="70"/>
      <c r="H5" s="70"/>
      <c r="I5" s="70"/>
      <c r="J5" s="70"/>
      <c r="K5" s="71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1"/>
      <c r="W5" s="22"/>
      <c r="X5" s="22"/>
      <c r="Y5" s="65"/>
      <c r="Z5" s="22"/>
      <c r="AA5" s="22"/>
      <c r="AB5" s="22"/>
      <c r="AC5" s="22"/>
      <c r="AD5" s="22"/>
      <c r="AE5" s="22"/>
      <c r="AF5" s="22"/>
      <c r="AG5" s="22"/>
      <c r="AH5" s="57"/>
      <c r="AI5" s="22"/>
      <c r="AJ5" s="22"/>
    </row>
    <row r="6" spans="1:36" ht="15" customHeight="1">
      <c r="A6" s="264" t="s">
        <v>452</v>
      </c>
      <c r="B6" s="265"/>
      <c r="C6" s="53"/>
      <c r="D6" s="51" t="s">
        <v>455</v>
      </c>
      <c r="E6" s="52"/>
      <c r="F6" s="60"/>
      <c r="G6" s="60"/>
      <c r="H6" s="60"/>
      <c r="I6" s="60"/>
      <c r="J6" s="60"/>
      <c r="K6" s="33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9"/>
      <c r="W6" s="22"/>
      <c r="X6" s="22"/>
      <c r="Y6" s="65"/>
      <c r="Z6" s="22"/>
      <c r="AA6" s="22"/>
      <c r="AB6" s="22"/>
      <c r="AC6" s="22"/>
      <c r="AD6" s="22"/>
      <c r="AE6" s="22"/>
      <c r="AF6" s="22"/>
      <c r="AG6" s="22"/>
      <c r="AH6" s="57"/>
      <c r="AI6" s="22"/>
      <c r="AJ6" s="22"/>
    </row>
    <row r="7" spans="1:36" ht="15" customHeight="1" thickBot="1">
      <c r="A7" s="266"/>
      <c r="B7" s="267"/>
      <c r="C7" s="53"/>
      <c r="D7" s="58"/>
      <c r="E7" s="59"/>
      <c r="F7" s="63"/>
      <c r="G7" s="63"/>
      <c r="H7" s="63"/>
      <c r="I7" s="63"/>
      <c r="J7" s="63"/>
      <c r="K7" s="48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/>
      <c r="W7" s="22"/>
      <c r="X7" s="22"/>
      <c r="Y7" s="65"/>
      <c r="Z7" s="22"/>
      <c r="AA7" s="22"/>
      <c r="AB7" s="22"/>
      <c r="AC7" s="22"/>
      <c r="AD7" s="22"/>
      <c r="AE7" s="22"/>
      <c r="AF7" s="22"/>
      <c r="AG7" s="22"/>
      <c r="AH7" s="57"/>
      <c r="AI7" s="22"/>
      <c r="AJ7" s="22"/>
    </row>
    <row r="8" spans="1:36" s="78" customFormat="1" ht="16.899999999999999" customHeight="1" thickBot="1">
      <c r="A8" s="165" t="s">
        <v>456</v>
      </c>
      <c r="B8" s="72"/>
      <c r="C8" s="73"/>
      <c r="D8" s="72"/>
      <c r="E8" s="72"/>
      <c r="F8" s="74"/>
      <c r="G8" s="74"/>
      <c r="H8" s="74"/>
      <c r="I8" s="74"/>
      <c r="J8" s="74"/>
      <c r="K8" s="75"/>
      <c r="L8" s="75"/>
      <c r="M8" s="75"/>
      <c r="N8" s="75"/>
      <c r="O8" s="167"/>
      <c r="P8" s="167"/>
      <c r="Q8" s="167"/>
      <c r="R8" s="167"/>
      <c r="S8" s="167"/>
      <c r="T8" s="167"/>
      <c r="U8" s="75"/>
      <c r="V8" s="75"/>
      <c r="W8" s="76"/>
      <c r="X8" s="76"/>
      <c r="Y8" s="76"/>
      <c r="Z8" s="76"/>
      <c r="AA8" s="76"/>
      <c r="AB8" s="77"/>
      <c r="AC8" s="77"/>
      <c r="AD8" s="77"/>
    </row>
    <row r="9" spans="1:36" ht="52.9" customHeight="1">
      <c r="A9" s="209" t="s">
        <v>457</v>
      </c>
      <c r="B9" s="210" t="s">
        <v>458</v>
      </c>
      <c r="C9" s="236" t="s">
        <v>459</v>
      </c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0" t="s">
        <v>460</v>
      </c>
      <c r="P9" s="231"/>
      <c r="Q9" s="231"/>
      <c r="R9" s="303" t="s">
        <v>468</v>
      </c>
      <c r="S9" s="304"/>
      <c r="T9" s="305"/>
      <c r="U9" s="181" t="s">
        <v>461</v>
      </c>
      <c r="V9" s="182" t="s">
        <v>462</v>
      </c>
      <c r="Y9" s="21"/>
      <c r="Z9" s="21"/>
      <c r="AA9" s="21"/>
      <c r="AB9" s="21"/>
    </row>
    <row r="10" spans="1:36" ht="15" customHeight="1">
      <c r="A10" s="276" t="s">
        <v>199</v>
      </c>
      <c r="B10" s="215"/>
      <c r="C10" s="81">
        <v>44</v>
      </c>
      <c r="D10" s="129">
        <v>44</v>
      </c>
      <c r="E10" s="129">
        <v>46</v>
      </c>
      <c r="F10" s="129">
        <v>48</v>
      </c>
      <c r="G10" s="129">
        <v>48</v>
      </c>
      <c r="H10" s="129">
        <v>49</v>
      </c>
      <c r="I10" s="129">
        <v>52</v>
      </c>
      <c r="J10" s="129">
        <v>52</v>
      </c>
      <c r="K10" s="129">
        <v>53</v>
      </c>
      <c r="L10" s="129">
        <v>56</v>
      </c>
      <c r="M10" s="129">
        <v>56</v>
      </c>
      <c r="N10" s="15">
        <v>57</v>
      </c>
      <c r="O10" s="233" t="s">
        <v>465</v>
      </c>
      <c r="P10" s="234"/>
      <c r="Q10" s="234"/>
      <c r="R10" s="233" t="s">
        <v>465</v>
      </c>
      <c r="S10" s="234"/>
      <c r="T10" s="235"/>
      <c r="U10" s="282"/>
      <c r="V10" s="185"/>
      <c r="Y10" s="21"/>
      <c r="Z10" s="21"/>
      <c r="AA10" s="21"/>
      <c r="AB10" s="21"/>
    </row>
    <row r="11" spans="1:36" ht="15" customHeight="1" thickBot="1">
      <c r="A11" s="277"/>
      <c r="B11" s="216"/>
      <c r="C11" s="149">
        <v>600</v>
      </c>
      <c r="D11" s="135">
        <v>800</v>
      </c>
      <c r="E11" s="135">
        <v>250</v>
      </c>
      <c r="F11" s="135">
        <v>600</v>
      </c>
      <c r="G11" s="135">
        <v>800</v>
      </c>
      <c r="H11" s="135">
        <v>250</v>
      </c>
      <c r="I11" s="135">
        <v>600</v>
      </c>
      <c r="J11" s="135">
        <v>800</v>
      </c>
      <c r="K11" s="135">
        <v>250</v>
      </c>
      <c r="L11" s="135">
        <v>600</v>
      </c>
      <c r="M11" s="135">
        <v>800</v>
      </c>
      <c r="N11" s="156">
        <v>250</v>
      </c>
      <c r="O11" s="168">
        <v>250</v>
      </c>
      <c r="P11" s="173">
        <v>600</v>
      </c>
      <c r="Q11" s="284">
        <v>800</v>
      </c>
      <c r="R11" s="307">
        <v>250</v>
      </c>
      <c r="S11" s="298">
        <v>600</v>
      </c>
      <c r="T11" s="308">
        <v>800</v>
      </c>
      <c r="U11" s="291"/>
      <c r="V11" s="292"/>
      <c r="Y11" s="21"/>
      <c r="Z11" s="21"/>
      <c r="AA11" s="21"/>
      <c r="AB11" s="21"/>
    </row>
    <row r="12" spans="1:36" ht="18.600000000000001" customHeight="1">
      <c r="A12" s="217" t="s">
        <v>200</v>
      </c>
      <c r="B12" s="212" t="s">
        <v>201</v>
      </c>
      <c r="C12" s="157"/>
      <c r="D12" s="137"/>
      <c r="E12" s="136"/>
      <c r="F12" s="137"/>
      <c r="G12" s="137"/>
      <c r="H12" s="136"/>
      <c r="I12" s="137"/>
      <c r="J12" s="137"/>
      <c r="K12" s="136"/>
      <c r="L12" s="136"/>
      <c r="M12" s="136"/>
      <c r="N12" s="158"/>
      <c r="O12" s="159"/>
      <c r="P12" s="160">
        <v>904000</v>
      </c>
      <c r="Q12" s="287">
        <v>978000</v>
      </c>
      <c r="R12" s="159"/>
      <c r="S12" s="160">
        <v>1379000</v>
      </c>
      <c r="T12" s="161">
        <v>1489000</v>
      </c>
      <c r="U12" s="200">
        <f>SUM(C12:N12)</f>
        <v>0</v>
      </c>
      <c r="V12" s="201">
        <f>(C12+F12+I12)*P12+(D12+G12+J12)*Q12</f>
        <v>0</v>
      </c>
      <c r="Y12" s="21"/>
      <c r="Z12" s="21"/>
      <c r="AA12" s="21"/>
      <c r="AB12" s="21"/>
    </row>
    <row r="13" spans="1:36" ht="18.600000000000001" customHeight="1">
      <c r="A13" s="218" t="s">
        <v>202</v>
      </c>
      <c r="B13" s="213" t="s">
        <v>203</v>
      </c>
      <c r="C13" s="139"/>
      <c r="D13" s="19"/>
      <c r="E13" s="11"/>
      <c r="F13" s="19"/>
      <c r="G13" s="19"/>
      <c r="H13" s="11"/>
      <c r="I13" s="19"/>
      <c r="J13" s="19"/>
      <c r="K13" s="11"/>
      <c r="L13" s="11"/>
      <c r="M13" s="11"/>
      <c r="N13" s="150"/>
      <c r="O13" s="154"/>
      <c r="P13" s="153">
        <v>839000</v>
      </c>
      <c r="Q13" s="288">
        <v>913000</v>
      </c>
      <c r="R13" s="154"/>
      <c r="S13" s="153">
        <v>1279000</v>
      </c>
      <c r="T13" s="142">
        <v>1389000</v>
      </c>
      <c r="U13" s="132">
        <f t="shared" ref="U13:U19" si="0">SUM(C13:N13)</f>
        <v>0</v>
      </c>
      <c r="V13" s="187">
        <f t="shared" ref="V13:V17" si="1">(C13+F13+I13)*P13+(D13+G13+J13)*Q13</f>
        <v>0</v>
      </c>
      <c r="Y13" s="21"/>
      <c r="Z13" s="21"/>
      <c r="AA13" s="21"/>
      <c r="AB13" s="21"/>
    </row>
    <row r="14" spans="1:36" ht="18.600000000000001" customHeight="1">
      <c r="A14" s="218" t="s">
        <v>204</v>
      </c>
      <c r="B14" s="213" t="s">
        <v>205</v>
      </c>
      <c r="C14" s="138"/>
      <c r="D14" s="11"/>
      <c r="E14" s="11"/>
      <c r="F14" s="19"/>
      <c r="G14" s="19"/>
      <c r="H14" s="11"/>
      <c r="I14" s="19"/>
      <c r="J14" s="19"/>
      <c r="K14" s="11"/>
      <c r="L14" s="19"/>
      <c r="M14" s="19"/>
      <c r="N14" s="150"/>
      <c r="O14" s="154"/>
      <c r="P14" s="153">
        <v>928000</v>
      </c>
      <c r="Q14" s="288">
        <v>1002000</v>
      </c>
      <c r="R14" s="154"/>
      <c r="S14" s="153">
        <v>1414000</v>
      </c>
      <c r="T14" s="142">
        <v>1529000</v>
      </c>
      <c r="U14" s="132">
        <f t="shared" si="0"/>
        <v>0</v>
      </c>
      <c r="V14" s="187">
        <f>(C14+F14+I14+L14)*P14+(D14+G14+J14+M14)*Q14</f>
        <v>0</v>
      </c>
      <c r="Y14" s="21"/>
      <c r="Z14" s="21"/>
      <c r="AA14" s="21"/>
      <c r="AB14" s="21"/>
    </row>
    <row r="15" spans="1:36" ht="18.600000000000001" customHeight="1">
      <c r="A15" s="218" t="s">
        <v>206</v>
      </c>
      <c r="B15" s="213" t="s">
        <v>207</v>
      </c>
      <c r="C15" s="139"/>
      <c r="D15" s="19"/>
      <c r="E15" s="11"/>
      <c r="F15" s="19"/>
      <c r="G15" s="19"/>
      <c r="H15" s="11"/>
      <c r="I15" s="19"/>
      <c r="J15" s="19"/>
      <c r="K15" s="11"/>
      <c r="L15" s="11"/>
      <c r="M15" s="11"/>
      <c r="N15" s="150"/>
      <c r="O15" s="154"/>
      <c r="P15" s="153">
        <v>928000</v>
      </c>
      <c r="Q15" s="288">
        <v>1002000</v>
      </c>
      <c r="R15" s="154"/>
      <c r="S15" s="153">
        <v>1414000</v>
      </c>
      <c r="T15" s="142">
        <v>1529000</v>
      </c>
      <c r="U15" s="132">
        <f t="shared" si="0"/>
        <v>0</v>
      </c>
      <c r="V15" s="187">
        <f t="shared" si="1"/>
        <v>0</v>
      </c>
      <c r="Y15" s="21"/>
      <c r="Z15" s="21"/>
      <c r="AA15" s="21"/>
      <c r="AB15" s="21"/>
    </row>
    <row r="16" spans="1:36" ht="18.600000000000001" customHeight="1">
      <c r="A16" s="218" t="s">
        <v>208</v>
      </c>
      <c r="B16" s="213" t="s">
        <v>209</v>
      </c>
      <c r="C16" s="138"/>
      <c r="D16" s="11"/>
      <c r="E16" s="11"/>
      <c r="F16" s="19"/>
      <c r="G16" s="19"/>
      <c r="H16" s="11"/>
      <c r="I16" s="19"/>
      <c r="J16" s="19"/>
      <c r="K16" s="11"/>
      <c r="L16" s="19"/>
      <c r="M16" s="19"/>
      <c r="N16" s="150"/>
      <c r="O16" s="154"/>
      <c r="P16" s="153">
        <v>820000</v>
      </c>
      <c r="Q16" s="288">
        <v>894000</v>
      </c>
      <c r="R16" s="154"/>
      <c r="S16" s="153">
        <v>1249000</v>
      </c>
      <c r="T16" s="142">
        <v>1359000</v>
      </c>
      <c r="U16" s="132">
        <f t="shared" si="0"/>
        <v>0</v>
      </c>
      <c r="V16" s="187">
        <f>(C16+F16+I16+L16)*P16+(D16+G16+J16+M16)*Q16</f>
        <v>0</v>
      </c>
      <c r="Y16" s="21"/>
      <c r="Z16" s="21"/>
      <c r="AA16" s="21"/>
      <c r="AB16" s="21"/>
    </row>
    <row r="17" spans="1:25" s="23" customFormat="1" ht="18.600000000000001" customHeight="1">
      <c r="A17" s="218" t="s">
        <v>210</v>
      </c>
      <c r="B17" s="213" t="s">
        <v>211</v>
      </c>
      <c r="C17" s="139"/>
      <c r="D17" s="19"/>
      <c r="E17" s="11"/>
      <c r="F17" s="19"/>
      <c r="G17" s="19"/>
      <c r="H17" s="11"/>
      <c r="I17" s="19"/>
      <c r="J17" s="19"/>
      <c r="K17" s="11"/>
      <c r="L17" s="11"/>
      <c r="M17" s="11"/>
      <c r="N17" s="150"/>
      <c r="O17" s="154"/>
      <c r="P17" s="153">
        <v>820000</v>
      </c>
      <c r="Q17" s="288">
        <v>894000</v>
      </c>
      <c r="R17" s="154"/>
      <c r="S17" s="153">
        <v>1249000</v>
      </c>
      <c r="T17" s="142">
        <v>1359000</v>
      </c>
      <c r="U17" s="132">
        <f t="shared" si="0"/>
        <v>0</v>
      </c>
      <c r="V17" s="187">
        <f t="shared" si="1"/>
        <v>0</v>
      </c>
    </row>
    <row r="18" spans="1:25" s="23" customFormat="1" ht="18.600000000000001" customHeight="1">
      <c r="A18" s="219" t="s">
        <v>224</v>
      </c>
      <c r="B18" s="213" t="s">
        <v>225</v>
      </c>
      <c r="C18" s="162"/>
      <c r="D18" s="11"/>
      <c r="E18" s="11"/>
      <c r="F18" s="11"/>
      <c r="G18" s="11"/>
      <c r="H18" s="19"/>
      <c r="I18" s="11"/>
      <c r="J18" s="11"/>
      <c r="K18" s="19"/>
      <c r="L18" s="11"/>
      <c r="M18" s="11"/>
      <c r="N18" s="151"/>
      <c r="O18" s="169">
        <v>428000</v>
      </c>
      <c r="P18" s="152"/>
      <c r="Q18" s="289"/>
      <c r="R18" s="295">
        <v>649000</v>
      </c>
      <c r="S18" s="152"/>
      <c r="T18" s="155"/>
      <c r="U18" s="132">
        <f>SUM(C18:N18)</f>
        <v>0</v>
      </c>
      <c r="V18" s="187">
        <f>(N18+K18+H18+E18)*O18</f>
        <v>0</v>
      </c>
    </row>
    <row r="19" spans="1:25" s="23" customFormat="1" ht="18.600000000000001" customHeight="1" thickBot="1">
      <c r="A19" s="220" t="s">
        <v>226</v>
      </c>
      <c r="B19" s="214" t="s">
        <v>227</v>
      </c>
      <c r="C19" s="188"/>
      <c r="D19" s="189"/>
      <c r="E19" s="190"/>
      <c r="F19" s="189"/>
      <c r="G19" s="189"/>
      <c r="H19" s="190"/>
      <c r="I19" s="189"/>
      <c r="J19" s="189"/>
      <c r="K19" s="190"/>
      <c r="L19" s="189"/>
      <c r="M19" s="189"/>
      <c r="N19" s="189"/>
      <c r="O19" s="191">
        <v>428000</v>
      </c>
      <c r="P19" s="192"/>
      <c r="Q19" s="290"/>
      <c r="R19" s="302">
        <v>649000</v>
      </c>
      <c r="S19" s="192"/>
      <c r="T19" s="193"/>
      <c r="U19" s="194">
        <f t="shared" si="0"/>
        <v>0</v>
      </c>
      <c r="V19" s="195">
        <f>(N19+K19+H19+E19)*O19</f>
        <v>0</v>
      </c>
    </row>
    <row r="20" spans="1:25" s="23" customFormat="1" ht="24.75" customHeight="1" thickBot="1">
      <c r="O20" s="170"/>
      <c r="P20" s="170"/>
      <c r="Q20" s="170"/>
      <c r="R20" s="170"/>
      <c r="S20" s="170"/>
      <c r="T20" s="170"/>
      <c r="U20" s="293">
        <f>SUM(U12:U19)</f>
        <v>0</v>
      </c>
      <c r="V20" s="294">
        <f>SUM(V12:V19)</f>
        <v>0</v>
      </c>
    </row>
    <row r="21" spans="1:25" s="23" customFormat="1" ht="18.600000000000001" customHeight="1" thickBot="1">
      <c r="O21" s="170"/>
      <c r="P21" s="170"/>
      <c r="Q21" s="170"/>
      <c r="R21" s="170"/>
      <c r="S21" s="170"/>
      <c r="T21" s="170"/>
    </row>
    <row r="22" spans="1:25" s="23" customFormat="1" ht="46.5" customHeight="1">
      <c r="A22" s="209" t="s">
        <v>457</v>
      </c>
      <c r="B22" s="210" t="s">
        <v>458</v>
      </c>
      <c r="C22" s="253" t="s">
        <v>459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5"/>
      <c r="O22" s="230" t="s">
        <v>460</v>
      </c>
      <c r="P22" s="231"/>
      <c r="Q22" s="231"/>
      <c r="R22" s="303" t="s">
        <v>468</v>
      </c>
      <c r="S22" s="304"/>
      <c r="T22" s="305"/>
      <c r="U22" s="181" t="s">
        <v>461</v>
      </c>
      <c r="V22" s="182" t="s">
        <v>462</v>
      </c>
    </row>
    <row r="23" spans="1:25" s="23" customFormat="1" ht="18.600000000000001" customHeight="1">
      <c r="A23" s="276" t="s">
        <v>198</v>
      </c>
      <c r="B23" s="215"/>
      <c r="C23" s="256" t="s">
        <v>250</v>
      </c>
      <c r="D23" s="247"/>
      <c r="E23" s="247"/>
      <c r="F23" s="247" t="s">
        <v>250</v>
      </c>
      <c r="G23" s="247"/>
      <c r="H23" s="247"/>
      <c r="I23" s="247">
        <v>17</v>
      </c>
      <c r="J23" s="247"/>
      <c r="K23" s="247">
        <v>18</v>
      </c>
      <c r="L23" s="247"/>
      <c r="M23" s="247">
        <v>18</v>
      </c>
      <c r="N23" s="248"/>
      <c r="O23" s="233" t="s">
        <v>465</v>
      </c>
      <c r="P23" s="234"/>
      <c r="Q23" s="234"/>
      <c r="R23" s="233" t="s">
        <v>465</v>
      </c>
      <c r="S23" s="234"/>
      <c r="T23" s="235"/>
      <c r="U23" s="130"/>
      <c r="V23" s="183"/>
    </row>
    <row r="24" spans="1:25" s="23" customFormat="1" ht="18.600000000000001" customHeight="1" thickBot="1">
      <c r="A24" s="277"/>
      <c r="B24" s="216"/>
      <c r="C24" s="257">
        <v>545</v>
      </c>
      <c r="D24" s="249"/>
      <c r="E24" s="249"/>
      <c r="F24" s="249" t="s">
        <v>447</v>
      </c>
      <c r="G24" s="249"/>
      <c r="H24" s="249"/>
      <c r="I24" s="249">
        <v>500</v>
      </c>
      <c r="J24" s="249"/>
      <c r="K24" s="249">
        <v>500</v>
      </c>
      <c r="L24" s="249"/>
      <c r="M24" s="249" t="s">
        <v>252</v>
      </c>
      <c r="N24" s="250"/>
      <c r="O24" s="168">
        <v>500</v>
      </c>
      <c r="P24" s="173">
        <v>545</v>
      </c>
      <c r="Q24" s="173" t="s">
        <v>448</v>
      </c>
      <c r="R24" s="168">
        <v>500</v>
      </c>
      <c r="S24" s="173">
        <v>545</v>
      </c>
      <c r="T24" s="174" t="s">
        <v>448</v>
      </c>
      <c r="U24" s="141"/>
      <c r="V24" s="184"/>
    </row>
    <row r="25" spans="1:25" s="23" customFormat="1" ht="18.600000000000001" customHeight="1">
      <c r="A25" s="221" t="s">
        <v>212</v>
      </c>
      <c r="B25" s="212" t="s">
        <v>213</v>
      </c>
      <c r="C25" s="258"/>
      <c r="D25" s="259"/>
      <c r="E25" s="259"/>
      <c r="F25" s="259"/>
      <c r="G25" s="259"/>
      <c r="H25" s="259"/>
      <c r="I25" s="242"/>
      <c r="J25" s="242"/>
      <c r="K25" s="242"/>
      <c r="L25" s="242"/>
      <c r="M25" s="242"/>
      <c r="N25" s="243"/>
      <c r="O25" s="159"/>
      <c r="P25" s="198">
        <v>1267000</v>
      </c>
      <c r="Q25" s="198">
        <v>1481000</v>
      </c>
      <c r="R25" s="159"/>
      <c r="S25" s="300">
        <v>1929000</v>
      </c>
      <c r="T25" s="199">
        <v>2259000</v>
      </c>
      <c r="U25" s="200">
        <f>SUM(C25:N25)</f>
        <v>0</v>
      </c>
      <c r="V25" s="201">
        <f>C25*P25+F25*Q25</f>
        <v>0</v>
      </c>
    </row>
    <row r="26" spans="1:25" s="23" customFormat="1" ht="18.600000000000001" customHeight="1">
      <c r="A26" s="219" t="s">
        <v>214</v>
      </c>
      <c r="B26" s="213" t="s">
        <v>215</v>
      </c>
      <c r="C26" s="260"/>
      <c r="D26" s="261"/>
      <c r="E26" s="261"/>
      <c r="F26" s="261"/>
      <c r="G26" s="261"/>
      <c r="H26" s="261"/>
      <c r="I26" s="244"/>
      <c r="J26" s="244"/>
      <c r="K26" s="244"/>
      <c r="L26" s="244"/>
      <c r="M26" s="244"/>
      <c r="N26" s="245"/>
      <c r="O26" s="134"/>
      <c r="P26" s="176">
        <v>1090000</v>
      </c>
      <c r="Q26" s="176">
        <v>1304000</v>
      </c>
      <c r="R26" s="154"/>
      <c r="S26" s="299">
        <v>1659000</v>
      </c>
      <c r="T26" s="177">
        <v>1989000</v>
      </c>
      <c r="U26" s="132">
        <f>SUM(C26:N26)</f>
        <v>0</v>
      </c>
      <c r="V26" s="187">
        <f>C26*P26+F26*Q26</f>
        <v>0</v>
      </c>
    </row>
    <row r="27" spans="1:25" s="23" customFormat="1" ht="18.600000000000001" customHeight="1">
      <c r="A27" s="219" t="s">
        <v>216</v>
      </c>
      <c r="B27" s="213" t="s">
        <v>217</v>
      </c>
      <c r="C27" s="262"/>
      <c r="D27" s="244"/>
      <c r="E27" s="244"/>
      <c r="F27" s="244"/>
      <c r="G27" s="244"/>
      <c r="H27" s="244"/>
      <c r="I27" s="226"/>
      <c r="J27" s="226"/>
      <c r="K27" s="244"/>
      <c r="L27" s="244"/>
      <c r="M27" s="244"/>
      <c r="N27" s="245"/>
      <c r="O27" s="171">
        <v>973000</v>
      </c>
      <c r="P27" s="17"/>
      <c r="Q27" s="296"/>
      <c r="R27" s="169">
        <v>1479000</v>
      </c>
      <c r="S27" s="152"/>
      <c r="T27" s="155"/>
      <c r="U27" s="132">
        <f>SUM(C27:N27)</f>
        <v>0</v>
      </c>
      <c r="V27" s="187">
        <f>I27*O27</f>
        <v>0</v>
      </c>
    </row>
    <row r="28" spans="1:25" s="23" customFormat="1" ht="18.600000000000001" customHeight="1" thickBot="1">
      <c r="A28" s="220" t="s">
        <v>218</v>
      </c>
      <c r="B28" s="214" t="s">
        <v>219</v>
      </c>
      <c r="C28" s="263"/>
      <c r="D28" s="251"/>
      <c r="E28" s="251"/>
      <c r="F28" s="251"/>
      <c r="G28" s="251"/>
      <c r="H28" s="251"/>
      <c r="I28" s="251"/>
      <c r="J28" s="251"/>
      <c r="K28" s="228"/>
      <c r="L28" s="228"/>
      <c r="M28" s="228"/>
      <c r="N28" s="246"/>
      <c r="O28" s="203">
        <v>1104000</v>
      </c>
      <c r="P28" s="204"/>
      <c r="Q28" s="297">
        <v>1352000</v>
      </c>
      <c r="R28" s="191">
        <v>1619000</v>
      </c>
      <c r="S28" s="192"/>
      <c r="T28" s="205">
        <v>1929000</v>
      </c>
      <c r="U28" s="194">
        <f>SUM(C28:N28)</f>
        <v>0</v>
      </c>
      <c r="V28" s="195">
        <f>K28*O28+M28*Q28</f>
        <v>0</v>
      </c>
    </row>
    <row r="29" spans="1:25" s="23" customFormat="1" ht="18.600000000000001" customHeight="1" thickBot="1">
      <c r="A29" s="9"/>
      <c r="B29" s="4"/>
      <c r="C29" s="2"/>
      <c r="D29" s="2"/>
      <c r="E29" s="2"/>
      <c r="F29" s="6"/>
      <c r="G29" s="6"/>
      <c r="O29" s="6"/>
      <c r="P29" s="6"/>
      <c r="Q29" s="6"/>
      <c r="R29" s="6"/>
      <c r="S29" s="6"/>
      <c r="T29" s="6"/>
      <c r="U29" s="196">
        <f>SUM(U25:U28)</f>
        <v>0</v>
      </c>
      <c r="V29" s="197">
        <f>SUM(V25:V28)</f>
        <v>0</v>
      </c>
    </row>
    <row r="30" spans="1:25" s="23" customFormat="1" ht="18.600000000000001" customHeight="1" thickBot="1">
      <c r="A30" s="21"/>
      <c r="B30" s="5"/>
      <c r="C30" s="3"/>
      <c r="D30" s="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26"/>
      <c r="P30" s="26"/>
      <c r="Q30" s="26"/>
      <c r="R30" s="26"/>
      <c r="S30" s="26"/>
      <c r="T30" s="26"/>
      <c r="U30" s="27"/>
      <c r="V30" s="27"/>
      <c r="W30" s="28"/>
      <c r="X30" s="28"/>
      <c r="Y30" s="28"/>
    </row>
    <row r="31" spans="1:25" s="23" customFormat="1" ht="48.75" customHeight="1">
      <c r="A31" s="209" t="s">
        <v>457</v>
      </c>
      <c r="B31" s="210" t="s">
        <v>458</v>
      </c>
      <c r="C31" s="236" t="s">
        <v>459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52"/>
      <c r="O31" s="230" t="s">
        <v>460</v>
      </c>
      <c r="P31" s="231"/>
      <c r="Q31" s="232"/>
      <c r="R31" s="312" t="s">
        <v>468</v>
      </c>
      <c r="S31" s="304"/>
      <c r="T31" s="305"/>
      <c r="U31" s="181" t="s">
        <v>461</v>
      </c>
      <c r="V31" s="182" t="s">
        <v>462</v>
      </c>
    </row>
    <row r="32" spans="1:25" s="23" customFormat="1" ht="28.5" customHeight="1">
      <c r="A32" s="163" t="s">
        <v>98</v>
      </c>
      <c r="B32" s="211"/>
      <c r="C32" s="143">
        <v>15</v>
      </c>
      <c r="D32" s="129">
        <v>15</v>
      </c>
      <c r="E32" s="129">
        <v>16</v>
      </c>
      <c r="F32" s="129">
        <v>17</v>
      </c>
      <c r="G32" s="129">
        <v>17</v>
      </c>
      <c r="H32" s="129">
        <v>17</v>
      </c>
      <c r="I32" s="129">
        <v>19</v>
      </c>
      <c r="J32" s="129">
        <v>19</v>
      </c>
      <c r="K32" s="129">
        <v>19</v>
      </c>
      <c r="L32" s="129">
        <v>20</v>
      </c>
      <c r="M32" s="129">
        <v>21</v>
      </c>
      <c r="N32" s="144">
        <v>21</v>
      </c>
      <c r="O32" s="233" t="s">
        <v>465</v>
      </c>
      <c r="P32" s="234"/>
      <c r="Q32" s="235"/>
      <c r="R32" s="234" t="s">
        <v>465</v>
      </c>
      <c r="S32" s="234"/>
      <c r="T32" s="309"/>
      <c r="U32" s="18"/>
      <c r="V32" s="185"/>
    </row>
    <row r="33" spans="1:40" s="23" customFormat="1" ht="18.600000000000001" customHeight="1" thickBot="1">
      <c r="A33" s="164"/>
      <c r="B33" s="211"/>
      <c r="C33" s="145">
        <v>600</v>
      </c>
      <c r="D33" s="135">
        <v>800</v>
      </c>
      <c r="E33" s="135">
        <v>750</v>
      </c>
      <c r="F33" s="135">
        <v>600</v>
      </c>
      <c r="G33" s="135">
        <v>750</v>
      </c>
      <c r="H33" s="135">
        <v>800</v>
      </c>
      <c r="I33" s="135">
        <v>600</v>
      </c>
      <c r="J33" s="135">
        <v>750</v>
      </c>
      <c r="K33" s="135">
        <v>800</v>
      </c>
      <c r="L33" s="135">
        <v>750</v>
      </c>
      <c r="M33" s="135">
        <v>600</v>
      </c>
      <c r="N33" s="146">
        <v>800</v>
      </c>
      <c r="O33" s="172">
        <v>600</v>
      </c>
      <c r="P33" s="178">
        <v>750</v>
      </c>
      <c r="Q33" s="179">
        <v>800</v>
      </c>
      <c r="R33" s="306">
        <v>600</v>
      </c>
      <c r="S33" s="306">
        <v>750</v>
      </c>
      <c r="T33" s="310">
        <v>800</v>
      </c>
      <c r="U33" s="141"/>
      <c r="V33" s="186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s="23" customFormat="1" ht="18.600000000000001" customHeight="1">
      <c r="A34" s="221" t="s">
        <v>228</v>
      </c>
      <c r="B34" s="325" t="s">
        <v>229</v>
      </c>
      <c r="C34" s="313"/>
      <c r="D34" s="314"/>
      <c r="E34" s="315"/>
      <c r="F34" s="314"/>
      <c r="G34" s="315"/>
      <c r="H34" s="314"/>
      <c r="I34" s="314"/>
      <c r="J34" s="315"/>
      <c r="K34" s="314"/>
      <c r="L34" s="315"/>
      <c r="M34" s="314"/>
      <c r="N34" s="316"/>
      <c r="O34" s="328"/>
      <c r="P34" s="175">
        <v>1688000</v>
      </c>
      <c r="Q34" s="296"/>
      <c r="R34" s="159"/>
      <c r="S34" s="300">
        <v>2569000</v>
      </c>
      <c r="T34" s="311"/>
      <c r="U34" s="140">
        <f>SUM(C34:N34)</f>
        <v>0</v>
      </c>
      <c r="V34" s="187">
        <f>E34*P34+G34*P34+J34*P34+L34*P34</f>
        <v>0</v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s="23" customFormat="1" ht="18.600000000000001" customHeight="1">
      <c r="A35" s="219" t="s">
        <v>230</v>
      </c>
      <c r="B35" s="326" t="s">
        <v>231</v>
      </c>
      <c r="C35" s="317"/>
      <c r="D35" s="318"/>
      <c r="E35" s="319"/>
      <c r="F35" s="318"/>
      <c r="G35" s="319"/>
      <c r="H35" s="318"/>
      <c r="I35" s="318"/>
      <c r="J35" s="319"/>
      <c r="K35" s="318"/>
      <c r="L35" s="318"/>
      <c r="M35" s="318"/>
      <c r="N35" s="320"/>
      <c r="O35" s="328"/>
      <c r="P35" s="176">
        <v>1403000</v>
      </c>
      <c r="Q35" s="296"/>
      <c r="R35" s="154"/>
      <c r="S35" s="299">
        <v>2139000</v>
      </c>
      <c r="T35" s="155"/>
      <c r="U35" s="132">
        <f t="shared" ref="U35:U40" si="2">SUM(C35:N35)</f>
        <v>0</v>
      </c>
      <c r="V35" s="187">
        <f>E35*P35+G35*P35+J35*P35</f>
        <v>0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s="23" customFormat="1" ht="18.600000000000001" customHeight="1">
      <c r="A36" s="219" t="s">
        <v>232</v>
      </c>
      <c r="B36" s="326" t="s">
        <v>233</v>
      </c>
      <c r="C36" s="317"/>
      <c r="D36" s="318"/>
      <c r="E36" s="319"/>
      <c r="F36" s="318"/>
      <c r="G36" s="319"/>
      <c r="H36" s="318"/>
      <c r="I36" s="318"/>
      <c r="J36" s="319"/>
      <c r="K36" s="318"/>
      <c r="L36" s="318"/>
      <c r="M36" s="318"/>
      <c r="N36" s="320"/>
      <c r="O36" s="328"/>
      <c r="P36" s="176">
        <v>1256000</v>
      </c>
      <c r="Q36" s="296"/>
      <c r="R36" s="154"/>
      <c r="S36" s="299">
        <v>1979000</v>
      </c>
      <c r="T36" s="155"/>
      <c r="U36" s="132">
        <f t="shared" si="2"/>
        <v>0</v>
      </c>
      <c r="V36" s="187">
        <f>(E36+G36+J36)*P36</f>
        <v>0</v>
      </c>
      <c r="W36" s="21"/>
      <c r="X36" s="21"/>
      <c r="Y36" s="21"/>
    </row>
    <row r="37" spans="1:40" ht="18.600000000000001" customHeight="1">
      <c r="A37" s="219" t="s">
        <v>234</v>
      </c>
      <c r="B37" s="326" t="s">
        <v>235</v>
      </c>
      <c r="C37" s="321"/>
      <c r="D37" s="319"/>
      <c r="E37" s="318"/>
      <c r="F37" s="319"/>
      <c r="G37" s="318"/>
      <c r="H37" s="319"/>
      <c r="I37" s="319"/>
      <c r="J37" s="318"/>
      <c r="K37" s="319"/>
      <c r="L37" s="318"/>
      <c r="M37" s="319"/>
      <c r="N37" s="329"/>
      <c r="O37" s="285">
        <v>975000</v>
      </c>
      <c r="P37" s="17"/>
      <c r="Q37" s="176">
        <v>1049000</v>
      </c>
      <c r="R37" s="169">
        <v>1539000</v>
      </c>
      <c r="S37" s="152"/>
      <c r="T37" s="177">
        <v>1654000</v>
      </c>
      <c r="U37" s="132">
        <f t="shared" si="2"/>
        <v>0</v>
      </c>
      <c r="V37" s="187">
        <f>(C37+F37+I37+M37)*O37+(D37+H37+K37+N37)*Q37</f>
        <v>0</v>
      </c>
      <c r="W37" s="21"/>
      <c r="X37" s="21"/>
      <c r="Y37" s="21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spans="1:40" ht="18.600000000000001" customHeight="1">
      <c r="A38" s="219" t="s">
        <v>236</v>
      </c>
      <c r="B38" s="326" t="s">
        <v>237</v>
      </c>
      <c r="C38" s="317"/>
      <c r="D38" s="318"/>
      <c r="E38" s="318"/>
      <c r="F38" s="319"/>
      <c r="G38" s="318"/>
      <c r="H38" s="319"/>
      <c r="I38" s="319"/>
      <c r="J38" s="318"/>
      <c r="K38" s="319"/>
      <c r="L38" s="318"/>
      <c r="M38" s="319"/>
      <c r="N38" s="329"/>
      <c r="O38" s="285">
        <v>964000</v>
      </c>
      <c r="P38" s="17"/>
      <c r="Q38" s="176">
        <v>1038000</v>
      </c>
      <c r="R38" s="169">
        <v>1469000</v>
      </c>
      <c r="S38" s="152"/>
      <c r="T38" s="177">
        <v>1579000</v>
      </c>
      <c r="U38" s="132">
        <f t="shared" si="2"/>
        <v>0</v>
      </c>
      <c r="V38" s="187">
        <f>(F38+I38+M38)*O38+(H38+K38+N38)*Q38</f>
        <v>0</v>
      </c>
      <c r="W38" s="21"/>
      <c r="X38" s="21"/>
      <c r="Y38" s="21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8.600000000000001" customHeight="1">
      <c r="A39" s="219" t="s">
        <v>238</v>
      </c>
      <c r="B39" s="326" t="s">
        <v>239</v>
      </c>
      <c r="C39" s="321"/>
      <c r="D39" s="319"/>
      <c r="E39" s="318"/>
      <c r="F39" s="319"/>
      <c r="G39" s="318"/>
      <c r="H39" s="319"/>
      <c r="I39" s="319"/>
      <c r="J39" s="318"/>
      <c r="K39" s="319"/>
      <c r="L39" s="318"/>
      <c r="M39" s="319"/>
      <c r="N39" s="329"/>
      <c r="O39" s="285">
        <v>902000</v>
      </c>
      <c r="P39" s="17"/>
      <c r="Q39" s="176">
        <v>976000</v>
      </c>
      <c r="R39" s="169">
        <v>1374000</v>
      </c>
      <c r="S39" s="152"/>
      <c r="T39" s="177">
        <v>1489000</v>
      </c>
      <c r="U39" s="132">
        <f t="shared" si="2"/>
        <v>0</v>
      </c>
      <c r="V39" s="187">
        <f>(C39+F39+I39+M39)*O39+(D39+H39+K39+N39)*Q39</f>
        <v>0</v>
      </c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</row>
    <row r="40" spans="1:40" s="23" customFormat="1" ht="18.600000000000001" customHeight="1" thickBot="1">
      <c r="A40" s="220" t="s">
        <v>240</v>
      </c>
      <c r="B40" s="327" t="s">
        <v>241</v>
      </c>
      <c r="C40" s="322"/>
      <c r="D40" s="323"/>
      <c r="E40" s="323"/>
      <c r="F40" s="324"/>
      <c r="G40" s="323"/>
      <c r="H40" s="324"/>
      <c r="I40" s="324"/>
      <c r="J40" s="323"/>
      <c r="K40" s="324"/>
      <c r="L40" s="323"/>
      <c r="M40" s="324"/>
      <c r="N40" s="330"/>
      <c r="O40" s="286">
        <v>894000</v>
      </c>
      <c r="P40" s="204"/>
      <c r="Q40" s="297">
        <v>968000</v>
      </c>
      <c r="R40" s="191">
        <v>1364000</v>
      </c>
      <c r="S40" s="192"/>
      <c r="T40" s="205">
        <v>1479000</v>
      </c>
      <c r="U40" s="194">
        <f t="shared" si="2"/>
        <v>0</v>
      </c>
      <c r="V40" s="195">
        <f>(F40+I40+M40)*O40+(H40+K40+N40)*Q40</f>
        <v>0</v>
      </c>
    </row>
    <row r="41" spans="1:40" s="23" customFormat="1" ht="18.600000000000001" customHeight="1" thickBot="1">
      <c r="A41" s="21"/>
      <c r="B41" s="21"/>
      <c r="C41" s="21"/>
      <c r="D41" s="21"/>
      <c r="O41" s="170"/>
      <c r="P41" s="170"/>
      <c r="Q41" s="170"/>
      <c r="R41" s="170"/>
      <c r="S41" s="170"/>
      <c r="T41" s="170"/>
      <c r="U41" s="206">
        <f>SUM(U34:U40)</f>
        <v>0</v>
      </c>
      <c r="V41" s="207">
        <f>SUM(V34:V40)</f>
        <v>0</v>
      </c>
    </row>
    <row r="42" spans="1:40" s="23" customFormat="1" ht="17.25" customHeight="1" thickBot="1">
      <c r="A42" s="21"/>
      <c r="B42" s="21"/>
      <c r="C42" s="21"/>
      <c r="D42" s="21"/>
      <c r="O42" s="170"/>
      <c r="P42" s="170"/>
      <c r="Q42" s="170"/>
      <c r="R42" s="170"/>
      <c r="S42" s="170"/>
      <c r="T42" s="170"/>
    </row>
    <row r="43" spans="1:40" s="23" customFormat="1" ht="41.25" customHeight="1">
      <c r="A43" s="209" t="s">
        <v>457</v>
      </c>
      <c r="B43" s="210" t="s">
        <v>458</v>
      </c>
      <c r="C43" s="236" t="s">
        <v>459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0" t="s">
        <v>460</v>
      </c>
      <c r="P43" s="231"/>
      <c r="Q43" s="232"/>
      <c r="R43" s="312" t="s">
        <v>468</v>
      </c>
      <c r="S43" s="304"/>
      <c r="T43" s="305"/>
      <c r="U43" s="181" t="s">
        <v>461</v>
      </c>
      <c r="V43" s="182" t="s">
        <v>462</v>
      </c>
    </row>
    <row r="44" spans="1:40" s="23" customFormat="1" ht="39" customHeight="1">
      <c r="A44" s="163" t="s">
        <v>168</v>
      </c>
      <c r="B44" s="215"/>
      <c r="C44" s="143">
        <v>15</v>
      </c>
      <c r="D44" s="129">
        <v>15</v>
      </c>
      <c r="E44" s="129">
        <v>16</v>
      </c>
      <c r="F44" s="129">
        <v>17</v>
      </c>
      <c r="G44" s="129">
        <v>17</v>
      </c>
      <c r="H44" s="129">
        <v>17</v>
      </c>
      <c r="I44" s="129">
        <v>19</v>
      </c>
      <c r="J44" s="129">
        <v>19</v>
      </c>
      <c r="K44" s="129">
        <v>19</v>
      </c>
      <c r="L44" s="129">
        <v>21</v>
      </c>
      <c r="M44" s="238">
        <v>21</v>
      </c>
      <c r="N44" s="239"/>
      <c r="O44" s="233" t="s">
        <v>465</v>
      </c>
      <c r="P44" s="234"/>
      <c r="Q44" s="235"/>
      <c r="R44" s="234" t="s">
        <v>465</v>
      </c>
      <c r="S44" s="234"/>
      <c r="T44" s="235"/>
      <c r="U44" s="130"/>
      <c r="V44" s="208"/>
    </row>
    <row r="45" spans="1:40" s="23" customFormat="1" ht="19.899999999999999" customHeight="1" thickBot="1">
      <c r="A45" s="164"/>
      <c r="B45" s="216"/>
      <c r="C45" s="147">
        <v>600</v>
      </c>
      <c r="D45" s="131">
        <v>800</v>
      </c>
      <c r="E45" s="131">
        <v>750</v>
      </c>
      <c r="F45" s="131">
        <v>600</v>
      </c>
      <c r="G45" s="131">
        <v>750</v>
      </c>
      <c r="H45" s="131">
        <v>800</v>
      </c>
      <c r="I45" s="131">
        <v>600</v>
      </c>
      <c r="J45" s="131">
        <v>750</v>
      </c>
      <c r="K45" s="131">
        <v>800</v>
      </c>
      <c r="L45" s="131">
        <v>600</v>
      </c>
      <c r="M45" s="240">
        <v>800</v>
      </c>
      <c r="N45" s="241"/>
      <c r="O45" s="172">
        <v>600</v>
      </c>
      <c r="P45" s="178">
        <v>750</v>
      </c>
      <c r="Q45" s="179">
        <v>800</v>
      </c>
      <c r="R45" s="178">
        <v>600</v>
      </c>
      <c r="S45" s="178">
        <v>750</v>
      </c>
      <c r="T45" s="179">
        <v>800</v>
      </c>
      <c r="U45" s="141"/>
      <c r="V45" s="186"/>
    </row>
    <row r="46" spans="1:40" s="23" customFormat="1" ht="19.899999999999999" customHeight="1">
      <c r="A46" s="221" t="s">
        <v>242</v>
      </c>
      <c r="B46" s="212" t="s">
        <v>243</v>
      </c>
      <c r="C46" s="148"/>
      <c r="D46" s="80"/>
      <c r="E46" s="82"/>
      <c r="F46" s="80"/>
      <c r="G46" s="82"/>
      <c r="H46" s="80"/>
      <c r="I46" s="80"/>
      <c r="J46" s="82"/>
      <c r="K46" s="80"/>
      <c r="L46" s="80"/>
      <c r="M46" s="224"/>
      <c r="N46" s="225"/>
      <c r="O46" s="134"/>
      <c r="P46" s="180">
        <v>1337000</v>
      </c>
      <c r="Q46" s="296"/>
      <c r="R46" s="134"/>
      <c r="S46" s="301">
        <v>2039000</v>
      </c>
      <c r="T46" s="133"/>
      <c r="U46" s="140">
        <f>SUM(C46:M46)</f>
        <v>0</v>
      </c>
      <c r="V46" s="187">
        <f>(E46+G46+J46)*P46</f>
        <v>0</v>
      </c>
    </row>
    <row r="47" spans="1:40" s="23" customFormat="1" ht="18.600000000000001" customHeight="1">
      <c r="A47" s="219" t="s">
        <v>244</v>
      </c>
      <c r="B47" s="213" t="s">
        <v>245</v>
      </c>
      <c r="C47" s="139"/>
      <c r="D47" s="19"/>
      <c r="E47" s="11"/>
      <c r="F47" s="19"/>
      <c r="G47" s="11"/>
      <c r="H47" s="19"/>
      <c r="I47" s="19"/>
      <c r="J47" s="11"/>
      <c r="K47" s="19"/>
      <c r="L47" s="19"/>
      <c r="M47" s="226"/>
      <c r="N47" s="227"/>
      <c r="O47" s="169">
        <v>1011000</v>
      </c>
      <c r="P47" s="17"/>
      <c r="Q47" s="176">
        <v>1085000</v>
      </c>
      <c r="R47" s="169">
        <v>1539000</v>
      </c>
      <c r="S47" s="152"/>
      <c r="T47" s="177">
        <v>1654000</v>
      </c>
      <c r="U47" s="132">
        <f t="shared" ref="U47:U48" si="3">SUM(C47:M47)</f>
        <v>0</v>
      </c>
      <c r="V47" s="187">
        <f>(F47+I47+L47)*O47+(H47+K47+M47)*Q47</f>
        <v>0</v>
      </c>
      <c r="AA47" s="39"/>
      <c r="AB47" s="39"/>
      <c r="AC47" s="39"/>
      <c r="AD47" s="39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s="23" customFormat="1" ht="18.600000000000001" customHeight="1">
      <c r="A48" s="219" t="s">
        <v>246</v>
      </c>
      <c r="B48" s="213" t="s">
        <v>247</v>
      </c>
      <c r="C48" s="138"/>
      <c r="D48" s="11"/>
      <c r="E48" s="11"/>
      <c r="F48" s="19"/>
      <c r="G48" s="11"/>
      <c r="H48" s="19"/>
      <c r="I48" s="19"/>
      <c r="J48" s="11"/>
      <c r="K48" s="19"/>
      <c r="L48" s="19"/>
      <c r="M48" s="226"/>
      <c r="N48" s="227"/>
      <c r="O48" s="169">
        <v>997000</v>
      </c>
      <c r="P48" s="17"/>
      <c r="Q48" s="176">
        <v>1071000</v>
      </c>
      <c r="R48" s="169">
        <v>1519000</v>
      </c>
      <c r="S48" s="152"/>
      <c r="T48" s="177">
        <v>1629000</v>
      </c>
      <c r="U48" s="132">
        <f t="shared" si="3"/>
        <v>0</v>
      </c>
      <c r="V48" s="187">
        <f>(F48+I48+L48)*O48+(H48+K48+M48)*Q48</f>
        <v>0</v>
      </c>
      <c r="AA48" s="16"/>
      <c r="AB48" s="16"/>
      <c r="AC48" s="66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s="23" customFormat="1" ht="18.600000000000001" customHeight="1" thickBot="1">
      <c r="A49" s="220" t="s">
        <v>248</v>
      </c>
      <c r="B49" s="214" t="s">
        <v>249</v>
      </c>
      <c r="C49" s="202"/>
      <c r="D49" s="189"/>
      <c r="E49" s="189"/>
      <c r="F49" s="190"/>
      <c r="G49" s="189"/>
      <c r="H49" s="190"/>
      <c r="I49" s="190"/>
      <c r="J49" s="189"/>
      <c r="K49" s="190"/>
      <c r="L49" s="190"/>
      <c r="M49" s="228"/>
      <c r="N49" s="229"/>
      <c r="O49" s="191">
        <v>924000</v>
      </c>
      <c r="P49" s="204"/>
      <c r="Q49" s="297">
        <v>998000</v>
      </c>
      <c r="R49" s="191">
        <v>1409000</v>
      </c>
      <c r="S49" s="192"/>
      <c r="T49" s="205">
        <v>1519000</v>
      </c>
      <c r="U49" s="194">
        <f>SUM(C49:M49)</f>
        <v>0</v>
      </c>
      <c r="V49" s="195">
        <f>(F49+I49+L49)*O49+(H49+K49+M49)*Q49</f>
        <v>0</v>
      </c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s="23" customFormat="1" ht="18.600000000000001" customHeight="1" thickBot="1">
      <c r="A50" s="10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O50" s="37"/>
      <c r="P50" s="38"/>
      <c r="Q50" s="38"/>
      <c r="R50" s="38"/>
      <c r="S50" s="38"/>
      <c r="T50" s="38"/>
      <c r="U50" s="196">
        <f>SUM(U46:U49)</f>
        <v>0</v>
      </c>
      <c r="V50" s="197">
        <f>SUM(V46:V49)</f>
        <v>0</v>
      </c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5" customHeight="1">
      <c r="A51" s="23"/>
      <c r="B51" s="68"/>
      <c r="C51" s="1"/>
      <c r="D51" s="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5"/>
      <c r="P51" s="25"/>
      <c r="Q51" s="25"/>
      <c r="R51" s="25"/>
      <c r="S51" s="25"/>
      <c r="T51" s="25"/>
      <c r="U51" s="25"/>
      <c r="V51" s="25"/>
      <c r="W51" s="24"/>
      <c r="X51" s="24"/>
      <c r="Y51" s="24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</row>
    <row r="52" spans="1:40" s="23" customFormat="1" ht="18.600000000000001" customHeight="1">
      <c r="A52" s="21" t="s">
        <v>464</v>
      </c>
      <c r="B52" s="29"/>
      <c r="C52" s="30"/>
      <c r="D52" s="30"/>
      <c r="E52" s="29"/>
      <c r="F52" s="29"/>
      <c r="G52" s="29"/>
      <c r="H52" s="6"/>
      <c r="I52" s="6"/>
      <c r="J52" s="6"/>
      <c r="K52" s="31"/>
      <c r="L52" s="31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21"/>
      <c r="X52" s="21"/>
      <c r="Y52" s="21"/>
      <c r="Z52" s="21"/>
    </row>
    <row r="53" spans="1:40" s="23" customFormat="1" ht="18.600000000000001" customHeight="1">
      <c r="A53" s="21"/>
      <c r="B53" s="29"/>
      <c r="C53" s="30"/>
      <c r="D53" s="30"/>
      <c r="E53" s="29"/>
      <c r="F53" s="29"/>
      <c r="G53" s="29"/>
      <c r="H53" s="6"/>
      <c r="I53" s="6"/>
      <c r="J53" s="6"/>
      <c r="K53" s="31"/>
      <c r="L53" s="31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21"/>
      <c r="X53" s="21"/>
      <c r="Y53" s="21"/>
      <c r="Z53" s="21"/>
      <c r="AA53" s="21"/>
      <c r="AB53" s="21"/>
      <c r="AC53" s="21"/>
    </row>
    <row r="54" spans="1:40" s="23" customFormat="1" ht="18.600000000000001" customHeight="1">
      <c r="A54" s="21"/>
      <c r="B54" s="29"/>
      <c r="C54" s="30"/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6"/>
      <c r="P54" s="6"/>
      <c r="Q54" s="6"/>
      <c r="R54" s="6"/>
      <c r="S54" s="6"/>
      <c r="T54" s="6"/>
      <c r="U54" s="31"/>
      <c r="V54" s="31"/>
      <c r="W54" s="32"/>
      <c r="X54" s="32"/>
      <c r="Y54" s="32"/>
      <c r="Z54" s="32"/>
      <c r="AA54" s="14"/>
      <c r="AB54" s="14"/>
      <c r="AC54" s="67"/>
    </row>
    <row r="55" spans="1:40" s="23" customFormat="1" ht="18.600000000000001" customHeight="1">
      <c r="A55" s="21"/>
      <c r="B55" s="29"/>
      <c r="C55" s="30"/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6"/>
      <c r="P55" s="6"/>
      <c r="Q55" s="6"/>
      <c r="R55" s="6"/>
      <c r="S55" s="6"/>
      <c r="T55" s="6"/>
      <c r="U55" s="31"/>
      <c r="V55" s="31"/>
      <c r="W55" s="32"/>
      <c r="X55" s="32"/>
      <c r="Y55" s="32"/>
      <c r="Z55" s="32"/>
      <c r="AA55" s="14"/>
      <c r="AB55" s="14"/>
      <c r="AC55" s="67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s="23" customFormat="1" ht="19.149999999999999" customHeight="1">
      <c r="A56" s="21"/>
      <c r="B56" s="29"/>
      <c r="C56" s="30"/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6"/>
      <c r="P56" s="6"/>
      <c r="Q56" s="6"/>
      <c r="R56" s="6"/>
      <c r="S56" s="6"/>
      <c r="T56" s="6"/>
      <c r="U56" s="31"/>
      <c r="V56" s="31"/>
      <c r="W56" s="32"/>
      <c r="X56" s="32"/>
      <c r="Y56" s="32"/>
      <c r="Z56" s="32"/>
      <c r="AA56" s="14"/>
      <c r="AB56" s="14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s="23" customFormat="1" ht="17.45" customHeight="1">
      <c r="A57" s="21"/>
      <c r="B57" s="29"/>
      <c r="C57" s="30"/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6"/>
      <c r="P57" s="6"/>
      <c r="Q57" s="6"/>
      <c r="R57" s="6"/>
      <c r="S57" s="6"/>
      <c r="T57" s="6"/>
      <c r="U57" s="31"/>
      <c r="V57" s="31"/>
      <c r="W57" s="32"/>
      <c r="X57" s="32"/>
      <c r="Y57" s="32"/>
      <c r="Z57" s="32"/>
      <c r="AA57" s="14"/>
      <c r="AB57" s="14"/>
      <c r="AC57" s="21"/>
      <c r="AD57" s="21"/>
      <c r="AE57" s="21"/>
      <c r="AF57" s="21"/>
      <c r="AG57" s="21"/>
    </row>
    <row r="58" spans="1:40" ht="50.45" customHeight="1">
      <c r="AH58" s="23"/>
      <c r="AI58" s="23"/>
      <c r="AJ58" s="23"/>
      <c r="AK58" s="23"/>
      <c r="AL58" s="23"/>
      <c r="AM58" s="23"/>
      <c r="AN58" s="23"/>
    </row>
    <row r="59" spans="1:40" ht="15" customHeight="1">
      <c r="AH59" s="23"/>
      <c r="AI59" s="23"/>
      <c r="AJ59" s="23"/>
      <c r="AK59" s="23"/>
      <c r="AL59" s="23"/>
      <c r="AM59" s="23"/>
      <c r="AN59" s="23"/>
    </row>
    <row r="60" spans="1:40" ht="15" customHeight="1">
      <c r="AH60" s="23"/>
      <c r="AI60" s="23"/>
      <c r="AJ60" s="23"/>
      <c r="AK60" s="23"/>
      <c r="AL60" s="23"/>
      <c r="AM60" s="23"/>
      <c r="AN60" s="23"/>
    </row>
    <row r="61" spans="1:40" s="23" customFormat="1" ht="18.600000000000001" customHeight="1">
      <c r="A61" s="21"/>
      <c r="B61" s="29"/>
      <c r="C61" s="30"/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6"/>
      <c r="P61" s="6"/>
      <c r="Q61" s="6"/>
      <c r="R61" s="6"/>
      <c r="S61" s="6"/>
      <c r="T61" s="6"/>
      <c r="U61" s="31"/>
      <c r="V61" s="31"/>
      <c r="W61" s="32"/>
      <c r="X61" s="32"/>
      <c r="Y61" s="32"/>
      <c r="Z61" s="32"/>
      <c r="AA61" s="14"/>
      <c r="AB61" s="14"/>
      <c r="AC61" s="21"/>
      <c r="AD61" s="21"/>
      <c r="AE61" s="21"/>
      <c r="AF61" s="21"/>
      <c r="AG61" s="21"/>
    </row>
    <row r="62" spans="1:40" s="23" customFormat="1" ht="18.600000000000001" customHeight="1">
      <c r="A62" s="21"/>
      <c r="B62" s="29"/>
      <c r="C62" s="30"/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6"/>
      <c r="P62" s="6"/>
      <c r="Q62" s="6"/>
      <c r="R62" s="6"/>
      <c r="S62" s="6"/>
      <c r="T62" s="6"/>
      <c r="U62" s="31"/>
      <c r="V62" s="31"/>
      <c r="W62" s="32"/>
      <c r="X62" s="32"/>
      <c r="Y62" s="32"/>
      <c r="Z62" s="32"/>
      <c r="AA62" s="14"/>
      <c r="AB62" s="14"/>
      <c r="AC62" s="21"/>
      <c r="AD62" s="21"/>
      <c r="AE62" s="21"/>
      <c r="AF62" s="21"/>
      <c r="AG62" s="21"/>
    </row>
    <row r="63" spans="1:40" s="23" customFormat="1" ht="18.600000000000001" customHeight="1">
      <c r="A63" s="21"/>
      <c r="B63" s="29"/>
      <c r="C63" s="30"/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6"/>
      <c r="P63" s="6"/>
      <c r="Q63" s="6"/>
      <c r="R63" s="6"/>
      <c r="S63" s="6"/>
      <c r="T63" s="6"/>
      <c r="U63" s="31"/>
      <c r="V63" s="31"/>
      <c r="W63" s="32"/>
      <c r="X63" s="32"/>
      <c r="Y63" s="32"/>
      <c r="Z63" s="32"/>
      <c r="AA63" s="14"/>
      <c r="AB63" s="14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s="23" customFormat="1" ht="18.600000000000001" customHeight="1">
      <c r="A64" s="21"/>
      <c r="B64" s="29"/>
      <c r="C64" s="30"/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6"/>
      <c r="P64" s="6"/>
      <c r="Q64" s="6"/>
      <c r="R64" s="6"/>
      <c r="S64" s="6"/>
      <c r="T64" s="6"/>
      <c r="U64" s="31"/>
      <c r="V64" s="31"/>
      <c r="W64" s="32"/>
      <c r="X64" s="32"/>
      <c r="Y64" s="32"/>
      <c r="Z64" s="32"/>
      <c r="AA64" s="14"/>
      <c r="AB64" s="14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s="23" customFormat="1" ht="18.600000000000001" customHeight="1">
      <c r="A65" s="21"/>
      <c r="B65" s="29"/>
      <c r="C65" s="30"/>
      <c r="D65" s="30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6"/>
      <c r="P65" s="6"/>
      <c r="Q65" s="6"/>
      <c r="R65" s="6"/>
      <c r="S65" s="6"/>
      <c r="T65" s="6"/>
      <c r="U65" s="31"/>
      <c r="V65" s="31"/>
      <c r="W65" s="32"/>
      <c r="X65" s="32"/>
      <c r="Y65" s="32"/>
      <c r="Z65" s="32"/>
      <c r="AA65" s="14"/>
      <c r="AB65" s="14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s="23" customFormat="1" ht="19.149999999999999" customHeight="1">
      <c r="A66" s="21"/>
      <c r="B66" s="29"/>
      <c r="C66" s="30"/>
      <c r="D66" s="3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6"/>
      <c r="P66" s="6"/>
      <c r="Q66" s="6"/>
      <c r="R66" s="6"/>
      <c r="S66" s="6"/>
      <c r="T66" s="6"/>
      <c r="U66" s="31"/>
      <c r="V66" s="31"/>
      <c r="W66" s="32"/>
      <c r="X66" s="32"/>
      <c r="Y66" s="32"/>
      <c r="Z66" s="32"/>
      <c r="AA66" s="14"/>
      <c r="AB66" s="14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</sheetData>
  <mergeCells count="69">
    <mergeCell ref="R31:T31"/>
    <mergeCell ref="R43:T43"/>
    <mergeCell ref="R44:T44"/>
    <mergeCell ref="O32:Q32"/>
    <mergeCell ref="O31:Q31"/>
    <mergeCell ref="X2:X3"/>
    <mergeCell ref="W2:W3"/>
    <mergeCell ref="U10:U11"/>
    <mergeCell ref="R10:T10"/>
    <mergeCell ref="R9:T9"/>
    <mergeCell ref="R22:T22"/>
    <mergeCell ref="R23:T23"/>
    <mergeCell ref="R32:T32"/>
    <mergeCell ref="A10:A11"/>
    <mergeCell ref="A23:A24"/>
    <mergeCell ref="O10:Q10"/>
    <mergeCell ref="C9:N9"/>
    <mergeCell ref="O9:Q9"/>
    <mergeCell ref="A6:B7"/>
    <mergeCell ref="L6:V7"/>
    <mergeCell ref="A1:B1"/>
    <mergeCell ref="A2:B3"/>
    <mergeCell ref="L2:V2"/>
    <mergeCell ref="A4:B5"/>
    <mergeCell ref="L3:V3"/>
    <mergeCell ref="L4:V5"/>
    <mergeCell ref="C31:N31"/>
    <mergeCell ref="O22:Q22"/>
    <mergeCell ref="O23:Q23"/>
    <mergeCell ref="C22:N22"/>
    <mergeCell ref="C23:E23"/>
    <mergeCell ref="F23:H23"/>
    <mergeCell ref="C24:E24"/>
    <mergeCell ref="C25:E25"/>
    <mergeCell ref="C26:E26"/>
    <mergeCell ref="C27:E27"/>
    <mergeCell ref="C28:E28"/>
    <mergeCell ref="F24:H24"/>
    <mergeCell ref="F25:H25"/>
    <mergeCell ref="F26:H26"/>
    <mergeCell ref="F27:H27"/>
    <mergeCell ref="F28:H28"/>
    <mergeCell ref="I28:J28"/>
    <mergeCell ref="K23:L23"/>
    <mergeCell ref="K24:L24"/>
    <mergeCell ref="K25:L25"/>
    <mergeCell ref="K26:L26"/>
    <mergeCell ref="K27:L27"/>
    <mergeCell ref="K28:L28"/>
    <mergeCell ref="I23:J23"/>
    <mergeCell ref="I24:J24"/>
    <mergeCell ref="I25:J25"/>
    <mergeCell ref="I26:J26"/>
    <mergeCell ref="I27:J27"/>
    <mergeCell ref="M25:N25"/>
    <mergeCell ref="M26:N26"/>
    <mergeCell ref="M27:N27"/>
    <mergeCell ref="M28:N28"/>
    <mergeCell ref="M23:N23"/>
    <mergeCell ref="M24:N24"/>
    <mergeCell ref="M46:N46"/>
    <mergeCell ref="M47:N47"/>
    <mergeCell ref="M48:N48"/>
    <mergeCell ref="M49:N49"/>
    <mergeCell ref="O43:Q43"/>
    <mergeCell ref="O44:Q44"/>
    <mergeCell ref="C43:N43"/>
    <mergeCell ref="M44:N44"/>
    <mergeCell ref="M45:N45"/>
  </mergeCells>
  <phoneticPr fontId="18" type="noConversion"/>
  <conditionalFormatting sqref="C34:C36">
    <cfRule type="expression" dxfId="83" priority="3888">
      <formula>AND(HLOOKUP(C$32,#REF!,#REF!,0)="x",HLOOKUP(C$33,#REF!,#REF!,0)="x")</formula>
    </cfRule>
  </conditionalFormatting>
  <conditionalFormatting sqref="C38 C40">
    <cfRule type="expression" dxfId="82" priority="174">
      <formula>AND(HLOOKUP(C$10,#REF!,#REF!,0)="x",HLOOKUP(C$11,#REF!,#REF!,0)="x")</formula>
    </cfRule>
  </conditionalFormatting>
  <conditionalFormatting sqref="C38">
    <cfRule type="expression" dxfId="81" priority="198">
      <formula>AND(HLOOKUP(#REF!,#REF!,#REF!,0)="x",HLOOKUP(#REF!,#REF!,#REF!,0)="x")</formula>
    </cfRule>
  </conditionalFormatting>
  <conditionalFormatting sqref="C40">
    <cfRule type="expression" dxfId="80" priority="175">
      <formula>AND(HLOOKUP(#REF!,#REF!,#REF!,0)="x",HLOOKUP(#REF!,#REF!,#REF!,0)="x")</formula>
    </cfRule>
  </conditionalFormatting>
  <conditionalFormatting sqref="C46">
    <cfRule type="expression" dxfId="79" priority="3889">
      <formula>AND(HLOOKUP(C$32,#REF!,#REF!,0)="x",HLOOKUP(C$33,#REF!,#REF!,0)="x")</formula>
    </cfRule>
  </conditionalFormatting>
  <conditionalFormatting sqref="C47">
    <cfRule type="expression" dxfId="78" priority="299">
      <formula>AND(HLOOKUP(C$10,#REF!,#REF!,0)="x",HLOOKUP(C$11,#REF!,#REF!,0)="x")</formula>
    </cfRule>
  </conditionalFormatting>
  <conditionalFormatting sqref="C12:N19">
    <cfRule type="expression" dxfId="77" priority="60">
      <formula>AND(HLOOKUP(C$10,#REF!,#REF!,0)="x",HLOOKUP(C$11,#REF!,#REF!,0)="x")</formula>
    </cfRule>
  </conditionalFormatting>
  <conditionalFormatting sqref="D34 M34:N34 K34:K35 F34:F36 D36 F46 E47 C48:C49">
    <cfRule type="expression" dxfId="76" priority="3890">
      <formula>AND(HLOOKUP(C$32,#REF!,#REF!,0)="x",HLOOKUP(C$33,#REF!,#REF!,0)="x")</formula>
    </cfRule>
  </conditionalFormatting>
  <conditionalFormatting sqref="D35">
    <cfRule type="expression" dxfId="75" priority="3998">
      <formula>AND(HLOOKUP(C$32,#REF!,#REF!,0)="x",HLOOKUP(C$33,#REF!,#REF!,0)="x")</formula>
    </cfRule>
    <cfRule type="expression" dxfId="74" priority="3999">
      <formula>AND(HLOOKUP(F$10,#REF!,#REF!,0)="x",HLOOKUP(F$11,#REF!,#REF!,0)="x")</formula>
    </cfRule>
  </conditionalFormatting>
  <conditionalFormatting sqref="D38 D47 D40">
    <cfRule type="expression" dxfId="73" priority="3874">
      <formula>AND(HLOOKUP(F$10,#REF!,#REF!,0)="x",HLOOKUP(F$11,#REF!,#REF!,0)="x")</formula>
    </cfRule>
  </conditionalFormatting>
  <conditionalFormatting sqref="D38 D40">
    <cfRule type="expression" dxfId="72" priority="3342">
      <formula>AND(HLOOKUP(#REF!,#REF!,#REF!,0)="x",HLOOKUP(#REF!,#REF!,#REF!,0)="x")</formula>
    </cfRule>
  </conditionalFormatting>
  <conditionalFormatting sqref="D46">
    <cfRule type="expression" dxfId="71" priority="3320">
      <formula>AND(HLOOKUP(#REF!,#REF!,#REF!,0)="x",HLOOKUP(#REF!,#REF!,#REF!,0)="x")</formula>
    </cfRule>
  </conditionalFormatting>
  <conditionalFormatting sqref="D48:D49">
    <cfRule type="expression" dxfId="70" priority="3897">
      <formula>AND(HLOOKUP(F$32,#REF!,#REF!,0)="x",HLOOKUP(F$33,#REF!,#REF!,0)="x")</formula>
    </cfRule>
  </conditionalFormatting>
  <conditionalFormatting sqref="E34:E36 E46">
    <cfRule type="expression" dxfId="69" priority="3880">
      <formula>AND(HLOOKUP(J$10,#REF!,#REF!,0)="x",HLOOKUP(J$11,#REF!,#REF!,0)="x")</formula>
    </cfRule>
  </conditionalFormatting>
  <conditionalFormatting sqref="E48:E49">
    <cfRule type="expression" dxfId="68" priority="3901">
      <formula>AND(HLOOKUP(J$32,#REF!,#REF!,0)="x",HLOOKUP(J$33,#REF!,#REF!,0)="x")</formula>
    </cfRule>
  </conditionalFormatting>
  <conditionalFormatting sqref="F47:F49">
    <cfRule type="expression" dxfId="67" priority="3882">
      <formula>AND(HLOOKUP(M$10,#REF!,#REF!,0)="x",HLOOKUP(M$11,#REF!,#REF!,0)="x")</formula>
    </cfRule>
  </conditionalFormatting>
  <conditionalFormatting sqref="G34:G36">
    <cfRule type="expression" dxfId="66" priority="2795">
      <formula>AND(HLOOKUP(#REF!,#REF!,#REF!,0)="x",HLOOKUP(#REF!,#REF!,#REF!,0)="x")</formula>
    </cfRule>
  </conditionalFormatting>
  <conditionalFormatting sqref="G46">
    <cfRule type="expression" dxfId="65" priority="2796">
      <formula>AND(HLOOKUP(#REF!,#REF!,#REF!,0)="x",HLOOKUP(#REF!,#REF!,#REF!,0)="x")</formula>
    </cfRule>
  </conditionalFormatting>
  <conditionalFormatting sqref="G47">
    <cfRule type="expression" dxfId="64" priority="3425">
      <formula>AND(HLOOKUP(#REF!,#REF!,#REF!,0)="x",HLOOKUP(#REF!,#REF!,#REF!,0)="x")</formula>
    </cfRule>
  </conditionalFormatting>
  <conditionalFormatting sqref="G48:G49">
    <cfRule type="expression" dxfId="63" priority="3415">
      <formula>AND(HLOOKUP(#REF!,#REF!,#REF!,0)="x",HLOOKUP(#REF!,#REF!,#REF!,0)="x")</formula>
    </cfRule>
  </conditionalFormatting>
  <conditionalFormatting sqref="H47:H49">
    <cfRule type="expression" dxfId="61" priority="2798">
      <formula>AND(HLOOKUP(#REF!,#REF!,#REF!,0)="x",HLOOKUP(#REF!,#REF!,#REF!,0)="x")</formula>
    </cfRule>
  </conditionalFormatting>
  <conditionalFormatting sqref="H34:I36 E37:E40 G37:G40 J37:J40 L37:L40 H46">
    <cfRule type="expression" dxfId="60" priority="3903">
      <formula>AND(HLOOKUP(E$32,#REF!,#REF!,0)="x",HLOOKUP(E$33,#REF!,#REF!,0)="x")</formula>
    </cfRule>
  </conditionalFormatting>
  <conditionalFormatting sqref="I25:I26 C27:C28 F27:F28 I28">
    <cfRule type="expression" dxfId="59" priority="3891">
      <formula>AND(HLOOKUP(C$23,#REF!,#REF!,0)="x",HLOOKUP(C$24,#REF!,#REF!,0)="x")</formula>
    </cfRule>
  </conditionalFormatting>
  <conditionalFormatting sqref="I27">
    <cfRule type="expression" dxfId="58" priority="3876">
      <formula>AND(HLOOKUP(F$10,#REF!,#REF!,0)="x",HLOOKUP(F$11,#REF!,#REF!,0)="x")</formula>
    </cfRule>
  </conditionalFormatting>
  <conditionalFormatting sqref="I46 L46">
    <cfRule type="expression" dxfId="56" priority="3909">
      <formula>AND(HLOOKUP(J$32,#REF!,#REF!,0)="x",HLOOKUP(J$33,#REF!,#REF!,0)="x")</formula>
    </cfRule>
  </conditionalFormatting>
  <conditionalFormatting sqref="I47:I49">
    <cfRule type="expression" dxfId="55" priority="3938">
      <formula>AND(HLOOKUP(O$10,#REF!,#REF!,0)="x",HLOOKUP(P$11,#REF!,#REF!,0)="x")</formula>
    </cfRule>
  </conditionalFormatting>
  <conditionalFormatting sqref="J34:J36">
    <cfRule type="expression" dxfId="54" priority="2772">
      <formula>AND(HLOOKUP(#REF!,#REF!,#REF!,0)="x",HLOOKUP(#REF!,#REF!,#REF!,0)="x")</formula>
    </cfRule>
  </conditionalFormatting>
  <conditionalFormatting sqref="J46:J49">
    <cfRule type="expression" dxfId="53" priority="2773">
      <formula>AND(HLOOKUP(#REF!,#REF!,#REF!,0)="x",HLOOKUP(#REF!,#REF!,#REF!,0)="x")</formula>
    </cfRule>
  </conditionalFormatting>
  <conditionalFormatting sqref="K25 M25:M28">
    <cfRule type="expression" dxfId="52" priority="1767">
      <formula>AND(HLOOKUP(#REF!,#REF!,#REF!-27,0)="x",HLOOKUP(#REF!,#REF!,#REF!-27,0)="x")</formula>
    </cfRule>
  </conditionalFormatting>
  <conditionalFormatting sqref="K25:K27">
    <cfRule type="expression" dxfId="51" priority="3115">
      <formula>AND(HLOOKUP(#REF!,#REF!,#REF!,0)="x",HLOOKUP(#REF!,#REF!,#REF!,0)="x")</formula>
    </cfRule>
  </conditionalFormatting>
  <conditionalFormatting sqref="K28">
    <cfRule type="expression" dxfId="50" priority="3879">
      <formula>AND(HLOOKUP(I$10,#REF!,#REF!,0)="x",HLOOKUP(I$11,#REF!,#REF!,0)="x")</formula>
    </cfRule>
  </conditionalFormatting>
  <conditionalFormatting sqref="K46">
    <cfRule type="expression" dxfId="49" priority="3911">
      <formula>AND(HLOOKUP(K$32,#REF!,#REF!,0)="x",HLOOKUP(K$33,#REF!,#REF!,0)="x")</formula>
    </cfRule>
  </conditionalFormatting>
  <conditionalFormatting sqref="K47:K49">
    <cfRule type="expression" dxfId="48" priority="3934">
      <formula>AND(HLOOKUP(Q$10,#REF!,#REF!,0)="x",HLOOKUP(Q$11,#REF!,#REF!,0)="x")</formula>
    </cfRule>
  </conditionalFormatting>
  <conditionalFormatting sqref="K36:N36">
    <cfRule type="expression" dxfId="47" priority="3914">
      <formula>AND(HLOOKUP(K$32,#REF!,#REF!,0)="x",HLOOKUP(K$33,#REF!,#REF!,0)="x")</formula>
    </cfRule>
  </conditionalFormatting>
  <conditionalFormatting sqref="L34">
    <cfRule type="expression" dxfId="46" priority="3868">
      <formula>AND(HLOOKUP(#REF!,#REF!,#REF!,0)="x",HLOOKUP(#REF!,#REF!,#REF!,0)="x")</formula>
    </cfRule>
  </conditionalFormatting>
  <conditionalFormatting sqref="L47:L49">
    <cfRule type="expression" dxfId="45" priority="3935">
      <formula>AND(HLOOKUP(V$10,#REF!,#REF!,0)="x",HLOOKUP(V$11,#REF!,#REF!,0)="x")</formula>
    </cfRule>
  </conditionalFormatting>
  <conditionalFormatting sqref="L35:N35">
    <cfRule type="expression" dxfId="44" priority="3915">
      <formula>AND(HLOOKUP(L$32,#REF!,#REF!,0)="x",HLOOKUP(L$33,#REF!,#REF!,0)="x")</formula>
    </cfRule>
  </conditionalFormatting>
  <conditionalFormatting sqref="M25:M28">
    <cfRule type="expression" dxfId="43" priority="3236">
      <formula>AND(HLOOKUP(#REF!,#REF!,#REF!,0)="x",HLOOKUP(#REF!,#REF!,#REF!,0)="x")</formula>
    </cfRule>
  </conditionalFormatting>
  <conditionalFormatting sqref="M46">
    <cfRule type="expression" dxfId="42" priority="3916">
      <formula>AND(HLOOKUP(P$32,#REF!,#REF!,0)="x",HLOOKUP(P$33,#REF!,#REF!,0)="x")</formula>
    </cfRule>
  </conditionalFormatting>
  <conditionalFormatting sqref="M47:M49">
    <cfRule type="expression" dxfId="41" priority="3869">
      <formula>AND(HLOOKUP(#REF!,#REF!,#REF!,0)="x",HLOOKUP(#REF!,#REF!,#REF!,0)="x")</formula>
    </cfRule>
  </conditionalFormatting>
  <conditionalFormatting sqref="O12:O19">
    <cfRule type="expression" dxfId="40" priority="74">
      <formula>HLOOKUP(#REF!,#REF!,#REF!,0)="x"</formula>
    </cfRule>
  </conditionalFormatting>
  <conditionalFormatting sqref="O16:O19 P18:Q19 S18:T19">
    <cfRule type="expression" dxfId="39" priority="4055">
      <formula>HLOOKUP(#REF!,$AU$10:$BE$60,$AS32,0)="x"</formula>
    </cfRule>
  </conditionalFormatting>
  <conditionalFormatting sqref="O16:O19">
    <cfRule type="expression" dxfId="38" priority="4054">
      <formula>HLOOKUP(#REF!,#REF!,#REF!,0)="x"</formula>
    </cfRule>
  </conditionalFormatting>
  <conditionalFormatting sqref="O25:O26">
    <cfRule type="expression" dxfId="37" priority="2808">
      <formula>HLOOKUP(#REF!,#REF!,#REF!,0)="x"</formula>
    </cfRule>
  </conditionalFormatting>
  <conditionalFormatting sqref="O27:O28">
    <cfRule type="expression" dxfId="36" priority="4058">
      <formula>HLOOKUP(#REF!,#REF!,#REF!,0)="x"</formula>
    </cfRule>
    <cfRule type="expression" dxfId="35" priority="4059">
      <formula>HLOOKUP(#REF!,$AU$10:$BE$60,$AS44,0)="x"</formula>
    </cfRule>
  </conditionalFormatting>
  <conditionalFormatting sqref="O46">
    <cfRule type="expression" dxfId="34" priority="2804">
      <formula>HLOOKUP(#REF!,#REF!,#REF!,0)="x"</formula>
    </cfRule>
  </conditionalFormatting>
  <conditionalFormatting sqref="P27:P28 O34:O36">
    <cfRule type="expression" dxfId="33" priority="2813">
      <formula>HLOOKUP(#REF!,#REF!,#REF!,0)="x"</formula>
    </cfRule>
  </conditionalFormatting>
  <conditionalFormatting sqref="P34:P36 O37:O40 Q37:R40 T37:T40">
    <cfRule type="expression" dxfId="32" priority="4060">
      <formula>HLOOKUP(#REF!,$AU$10:$BE$61,#REF!,0)="x"</formula>
    </cfRule>
  </conditionalFormatting>
  <conditionalFormatting sqref="P37:P40">
    <cfRule type="expression" dxfId="31" priority="2817">
      <formula>HLOOKUP(#REF!,#REF!,#REF!,0)="x"</formula>
    </cfRule>
  </conditionalFormatting>
  <conditionalFormatting sqref="P46 O47:O49 Q47:R49 T47:T49">
    <cfRule type="expression" dxfId="30" priority="4063">
      <formula>HLOOKUP(#REF!,$AU$10:$BE$61,#REF!,0)="x"</formula>
    </cfRule>
  </conditionalFormatting>
  <conditionalFormatting sqref="P12:Q17 S12:T17">
    <cfRule type="expression" dxfId="6" priority="4066">
      <formula>HLOOKUP(P$11,$AT$10:$BD$60,$AW12,0)="x"</formula>
    </cfRule>
  </conditionalFormatting>
  <conditionalFormatting sqref="P18:Q19 S18:T19">
    <cfRule type="expression" dxfId="29" priority="68">
      <formula>HLOOKUP(#REF!,#REF!,#REF!,0)="x"</formula>
    </cfRule>
  </conditionalFormatting>
  <conditionalFormatting sqref="P25:Q26 S25:T26">
    <cfRule type="expression" dxfId="28" priority="4068">
      <formula>HLOOKUP(#REF!,$AU$10:$BE$60,$AT40,0)="x"</formula>
    </cfRule>
  </conditionalFormatting>
  <conditionalFormatting sqref="P50:V50">
    <cfRule type="expression" dxfId="27" priority="3423">
      <formula>AND(HLOOKUP(#REF!,#REF!,#REF!,0)="x",HLOOKUP(#REF!,#REF!,#REF!,0)="x")</formula>
    </cfRule>
  </conditionalFormatting>
  <conditionalFormatting sqref="Q27:T28">
    <cfRule type="expression" dxfId="26" priority="2816">
      <formula>HLOOKUP(#REF!,#REF!,#REF!,0)="x"</formula>
    </cfRule>
  </conditionalFormatting>
  <conditionalFormatting sqref="Q34:R36 T34:T36">
    <cfRule type="expression" dxfId="25" priority="2819">
      <formula>HLOOKUP(#REF!,#REF!,#REF!,0)="x"</formula>
    </cfRule>
  </conditionalFormatting>
  <conditionalFormatting sqref="Q38:R38 Q40:R40 T40 T38">
    <cfRule type="expression" dxfId="24" priority="4070">
      <formula>AND(HLOOKUP(#REF!,$AA$37:$BD$61,#REF!-27,0)="x",HLOOKUP(#REF!,$AU$37:$BO$61,#REF!-27,0)="x")</formula>
    </cfRule>
    <cfRule type="expression" dxfId="23" priority="4071">
      <formula>AND(HLOOKUP(#REF!,$AA$52:$AT$61,#REF!,0)="x",HLOOKUP(#REF!,$AU$52:$BD$61,#REF!,0)="x")</formula>
    </cfRule>
  </conditionalFormatting>
  <conditionalFormatting sqref="Q46:R46 P47:P49 T46">
    <cfRule type="expression" dxfId="22" priority="2806">
      <formula>HLOOKUP(#REF!,#REF!,#REF!,0)="x"</formula>
    </cfRule>
  </conditionalFormatting>
  <conditionalFormatting sqref="T28">
    <cfRule type="expression" dxfId="21" priority="4078">
      <formula>HLOOKUP(Q$11,$AU$10:$BE$60,$AS45,0)="x"</formula>
    </cfRule>
  </conditionalFormatting>
  <conditionalFormatting sqref="Q28:R28">
    <cfRule type="expression" dxfId="20" priority="4086">
      <formula>HLOOKUP(P$11,$AU$10:$BE$60,$AS45,0)="x"</formula>
    </cfRule>
  </conditionalFormatting>
  <conditionalFormatting sqref="S28">
    <cfRule type="expression" dxfId="19" priority="4087">
      <formula>HLOOKUP(Q$11,$AU$10:$BE$60,$AS45,0)="x"</formula>
    </cfRule>
  </conditionalFormatting>
  <conditionalFormatting sqref="R27">
    <cfRule type="expression" dxfId="18" priority="14">
      <formula>HLOOKUP(Q$11,$AU$10:$BE$60,$AS44,0)="x"</formula>
    </cfRule>
  </conditionalFormatting>
  <conditionalFormatting sqref="R18:R19">
    <cfRule type="expression" dxfId="15" priority="13">
      <formula>HLOOKUP(R$11,$AT$10:$BD$60,$AW18,0)="x"</formula>
    </cfRule>
  </conditionalFormatting>
  <conditionalFormatting sqref="R25:R26">
    <cfRule type="expression" dxfId="14" priority="12">
      <formula>HLOOKUP(#REF!,#REF!,#REF!,0)="x"</formula>
    </cfRule>
  </conditionalFormatting>
  <conditionalFormatting sqref="R12:R17">
    <cfRule type="expression" dxfId="13" priority="11">
      <formula>HLOOKUP(#REF!,#REF!,#REF!,0)="x"</formula>
    </cfRule>
  </conditionalFormatting>
  <conditionalFormatting sqref="S34:S36">
    <cfRule type="expression" dxfId="11" priority="10">
      <formula>HLOOKUP(#REF!,$AU$10:$BE$61,#REF!,0)="x"</formula>
    </cfRule>
  </conditionalFormatting>
  <conditionalFormatting sqref="S37:S40">
    <cfRule type="expression" dxfId="9" priority="9">
      <formula>HLOOKUP(#REF!,#REF!,#REF!,0)="x"</formula>
    </cfRule>
  </conditionalFormatting>
  <conditionalFormatting sqref="S46">
    <cfRule type="expression" dxfId="8" priority="8">
      <formula>HLOOKUP(#REF!,$AU$10:$BE$61,#REF!,0)="x"</formula>
    </cfRule>
  </conditionalFormatting>
  <conditionalFormatting sqref="S47:S49">
    <cfRule type="expression" dxfId="7" priority="7">
      <formula>HLOOKUP(#REF!,#REF!,#REF!,0)="x"</formula>
    </cfRule>
  </conditionalFormatting>
  <conditionalFormatting sqref="C37:D37">
    <cfRule type="expression" dxfId="5" priority="6">
      <formula>AND(HLOOKUP(#REF!,#REF!,#REF!,0)="x",HLOOKUP(#REF!,#REF!,#REF!,0)="x")</formula>
    </cfRule>
  </conditionalFormatting>
  <conditionalFormatting sqref="C39:D39">
    <cfRule type="expression" dxfId="4" priority="5">
      <formula>AND(HLOOKUP(#REF!,#REF!,#REF!,0)="x",HLOOKUP(#REF!,#REF!,#REF!,0)="x")</formula>
    </cfRule>
  </conditionalFormatting>
  <conditionalFormatting sqref="F37:F40">
    <cfRule type="expression" dxfId="3" priority="4">
      <formula>AND(HLOOKUP(#REF!,#REF!,#REF!,0)="x",HLOOKUP(#REF!,#REF!,#REF!,0)="x")</formula>
    </cfRule>
  </conditionalFormatting>
  <conditionalFormatting sqref="H37:I40">
    <cfRule type="expression" dxfId="2" priority="3">
      <formula>AND(HLOOKUP(#REF!,#REF!,#REF!,0)="x",HLOOKUP(#REF!,#REF!,#REF!,0)="x")</formula>
    </cfRule>
  </conditionalFormatting>
  <conditionalFormatting sqref="K37:K40">
    <cfRule type="expression" dxfId="1" priority="2">
      <formula>AND(HLOOKUP(#REF!,#REF!,#REF!,0)="x",HLOOKUP(#REF!,#REF!,#REF!,0)="x")</formula>
    </cfRule>
  </conditionalFormatting>
  <conditionalFormatting sqref="M37:N40">
    <cfRule type="expression" dxfId="0" priority="1">
      <formula>AND(HLOOKUP(#REF!,#REF!,#REF!,0)="x",HLOOKUP(#REF!,#REF!,#REF!,0)="x")</formula>
    </cfRule>
  </conditionalFormatting>
  <dataValidations count="2">
    <dataValidation type="whole" allowBlank="1" showInputMessage="1" showErrorMessage="1" sqref="C46:M50 M25:M28 K25:K28 I25:I28 F27:F28 C27:C28 O50:V50 C12:N19 C34:N40" xr:uid="{00000000-0002-0000-0000-000000000000}">
      <formula1>1</formula1>
      <formula2>100</formula2>
    </dataValidation>
    <dataValidation type="list" allowBlank="1" showInputMessage="1" showErrorMessage="1" sqref="L6:M6" xr:uid="{00000000-0002-0000-0000-000001000000}">
      <formula1>#REF!</formula1>
    </dataValidation>
  </dataValidations>
  <hyperlinks>
    <hyperlink ref="A12" location="Specifikáció!B3" display="3GIWAP33FA" xr:uid="{EFC065D2-2DD4-41CD-A334-C87A157DF6AC}"/>
    <hyperlink ref="A13" location="Specifikáció!B3" display="3GIWAP33DA" xr:uid="{E055FF46-8E68-44E8-8170-2F6916C7C929}"/>
    <hyperlink ref="A14" location="Specifikáció!D3" display="3GIMCX53LA" xr:uid="{7BAE0278-F17F-4BF2-B743-DDEB335EC896}"/>
    <hyperlink ref="A15" location="Specifikáció!E3" display="3GIWCX53LA" xr:uid="{E86D4854-206F-4067-AB35-B9A2808CF84A}"/>
    <hyperlink ref="A16" location="Specifikáció!F3" display="3GIMAP33KA" xr:uid="{56CC5A11-301B-4E4E-8BBD-EC6D748585B1}"/>
    <hyperlink ref="A17" location="Specifikáció!G3" display="3GIWAP33KA" xr:uid="{CE9FFEF0-D4C4-449A-8D21-97B67C606DC8}"/>
    <hyperlink ref="A19" location="Specifikáció!O3" display="3GITBH00TA" xr:uid="{0D991CBB-A9B1-4DC5-BF3C-711847ADAB1B}"/>
    <hyperlink ref="A18" location="Specifikáció!N3" display="3GIMBH00TA" xr:uid="{BF85E567-D014-487E-9EC4-3EEC969C53BF}"/>
    <hyperlink ref="A28" location="Specifikáció!K3" display="3GFMCX42XB" xr:uid="{198C18E6-6CB2-4C3F-8AEE-A025E6B0549E}"/>
    <hyperlink ref="A27" location="Specifikáció!J3" display="3GIWAP33ZA" xr:uid="{2A08CB73-97A5-4E1B-871E-357516AA8E78}"/>
    <hyperlink ref="A26" location="Specifikáció!I3" display="3GFMCX43YB" xr:uid="{D17AE44B-EECB-4BF8-9420-A3A22CAFCF72}"/>
    <hyperlink ref="A25" location="Specifikáció!H3" display="3GFMCX43UA" xr:uid="{5407006E-312B-4DB6-8F66-061AE1A103A4}"/>
    <hyperlink ref="A49" location="Specifikáció!Z3" display="3GIWCX531A" xr:uid="{E5ACE184-3FF0-4FE7-A569-B26C19853A59}"/>
    <hyperlink ref="A48" location="Specifikáció!Y3" display="3GIWCX533A" xr:uid="{BBF90451-6C46-4236-8FBE-1294C3EBF4F4}"/>
    <hyperlink ref="A47" location="Specifikáció!X3" display="3GIMCX533A" xr:uid="{1233E533-1DE8-4F90-9CE6-303E3FD12C32}"/>
    <hyperlink ref="A46" location="Specifikáció!W3" display="3GIMCX435B" xr:uid="{21569DD9-E26B-40CB-B517-5E5C74BDF797}"/>
    <hyperlink ref="A40" location="Specifikáció!V3" display="3GIWCX530A" xr:uid="{FE4E9268-C7FC-45E4-9F4D-4965FC721B04}"/>
    <hyperlink ref="A39" location="Specifikáció!U3" display="3GIMCX530A" xr:uid="{669FD173-3F9F-41B9-A4BA-8AF2BCFB8748}"/>
    <hyperlink ref="A38" location="Specifikáció!T3" display="3GIWCX532A" xr:uid="{8EC007CA-DD2E-4CDF-B1FC-ADAC6FCA995E}"/>
    <hyperlink ref="A37" location="Specifikáció!S3" display="3GIMCX532A" xr:uid="{1D7CE70F-589A-428B-B4ED-9161680099F2}"/>
    <hyperlink ref="A36" location="Specifikáció!R3" display="3GIMCX434B" xr:uid="{4B10C66E-AAF5-4A3D-89D9-C861AC75CCC2}"/>
    <hyperlink ref="A35" location="Specifikáció!Q3" display="3GIMCX436B" xr:uid="{0578781E-D02D-400A-AFC4-C7A2D12F4C5D}"/>
    <hyperlink ref="A34" location="Specifikáció!P3" display="3GIMCX437B" xr:uid="{E50C8F5D-ACBC-4120-9E7A-DC69A709C21F}"/>
  </hyperlinks>
  <pageMargins left="0.7" right="0.7" top="0.75" bottom="0.75" header="0.3" footer="0.3"/>
  <pageSetup paperSize="9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9"/>
  <sheetViews>
    <sheetView zoomScaleNormal="100" workbookViewId="0">
      <pane xSplit="1" ySplit="1" topLeftCell="W2" activePane="bottomRight" state="frozen"/>
      <selection pane="topRight" activeCell="B1" sqref="B1"/>
      <selection pane="bottomLeft" activeCell="A16" sqref="A16"/>
      <selection pane="bottomRight" activeCell="Z3" sqref="Z3"/>
    </sheetView>
  </sheetViews>
  <sheetFormatPr defaultColWidth="68.42578125" defaultRowHeight="15"/>
  <cols>
    <col min="1" max="1" width="25.28515625" bestFit="1" customWidth="1"/>
    <col min="2" max="3" width="65.28515625" style="35" bestFit="1" customWidth="1"/>
    <col min="4" max="10" width="64.7109375" style="35" bestFit="1" customWidth="1"/>
    <col min="11" max="11" width="65.140625" style="35" bestFit="1" customWidth="1"/>
    <col min="12" max="15" width="61.42578125" bestFit="1" customWidth="1"/>
    <col min="16" max="16" width="65.28515625" customWidth="1"/>
    <col min="17" max="17" width="66" customWidth="1"/>
    <col min="18" max="18" width="66.140625" style="35" customWidth="1"/>
    <col min="19" max="19" width="65.140625" style="35" bestFit="1" customWidth="1"/>
    <col min="20" max="20" width="66.85546875" style="35" bestFit="1" customWidth="1"/>
    <col min="21" max="21" width="67.42578125" style="35" customWidth="1"/>
    <col min="22" max="22" width="64.140625" style="35" customWidth="1"/>
    <col min="23" max="23" width="65" style="35" customWidth="1"/>
    <col min="24" max="24" width="65.140625" style="35" bestFit="1" customWidth="1"/>
    <col min="25" max="25" width="64.5703125" style="35" bestFit="1" customWidth="1"/>
    <col min="26" max="26" width="67" style="35" customWidth="1"/>
    <col min="27" max="27" width="21.140625" customWidth="1"/>
  </cols>
  <sheetData>
    <row r="1" spans="1:26" s="44" customFormat="1" ht="16.5" thickBot="1">
      <c r="A1" s="7" t="s">
        <v>1</v>
      </c>
      <c r="B1" s="83" t="s">
        <v>201</v>
      </c>
      <c r="C1" s="83" t="s">
        <v>203</v>
      </c>
      <c r="D1" s="83" t="s">
        <v>205</v>
      </c>
      <c r="E1" s="83" t="s">
        <v>207</v>
      </c>
      <c r="F1" s="83" t="s">
        <v>209</v>
      </c>
      <c r="G1" s="83" t="s">
        <v>211</v>
      </c>
      <c r="H1" s="83" t="s">
        <v>213</v>
      </c>
      <c r="I1" s="83" t="s">
        <v>215</v>
      </c>
      <c r="J1" s="83" t="s">
        <v>217</v>
      </c>
      <c r="K1" s="83" t="s">
        <v>219</v>
      </c>
      <c r="L1" s="83" t="s">
        <v>221</v>
      </c>
      <c r="M1" s="83" t="s">
        <v>223</v>
      </c>
      <c r="N1" s="83" t="s">
        <v>225</v>
      </c>
      <c r="O1" s="83" t="s">
        <v>227</v>
      </c>
      <c r="P1" s="83" t="s">
        <v>229</v>
      </c>
      <c r="Q1" s="83" t="s">
        <v>231</v>
      </c>
      <c r="R1" s="83" t="s">
        <v>233</v>
      </c>
      <c r="S1" s="83" t="s">
        <v>235</v>
      </c>
      <c r="T1" s="83" t="s">
        <v>237</v>
      </c>
      <c r="U1" s="83" t="s">
        <v>239</v>
      </c>
      <c r="V1" s="83" t="s">
        <v>241</v>
      </c>
      <c r="W1" s="83" t="s">
        <v>243</v>
      </c>
      <c r="X1" s="83" t="s">
        <v>245</v>
      </c>
      <c r="Y1" s="83" t="s">
        <v>247</v>
      </c>
      <c r="Z1" s="83" t="s">
        <v>249</v>
      </c>
    </row>
    <row r="2" spans="1:26" s="44" customFormat="1" ht="15.75">
      <c r="A2" s="8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</row>
    <row r="3" spans="1:26" ht="15.75" thickBot="1">
      <c r="A3" s="7" t="s">
        <v>254</v>
      </c>
      <c r="B3" s="222" t="s">
        <v>200</v>
      </c>
      <c r="C3" s="222" t="s">
        <v>202</v>
      </c>
      <c r="D3" s="222" t="s">
        <v>204</v>
      </c>
      <c r="E3" s="222" t="s">
        <v>206</v>
      </c>
      <c r="F3" s="222" t="s">
        <v>208</v>
      </c>
      <c r="G3" s="222" t="s">
        <v>210</v>
      </c>
      <c r="H3" s="222" t="s">
        <v>212</v>
      </c>
      <c r="I3" s="222" t="s">
        <v>214</v>
      </c>
      <c r="J3" s="222" t="s">
        <v>216</v>
      </c>
      <c r="K3" s="222" t="s">
        <v>255</v>
      </c>
      <c r="L3" s="79" t="s">
        <v>220</v>
      </c>
      <c r="M3" s="79" t="s">
        <v>222</v>
      </c>
      <c r="N3" s="222" t="s">
        <v>224</v>
      </c>
      <c r="O3" s="222" t="s">
        <v>226</v>
      </c>
      <c r="P3" s="222" t="s">
        <v>251</v>
      </c>
      <c r="Q3" s="222" t="s">
        <v>230</v>
      </c>
      <c r="R3" s="222" t="s">
        <v>232</v>
      </c>
      <c r="S3" s="222" t="s">
        <v>234</v>
      </c>
      <c r="T3" s="222" t="s">
        <v>236</v>
      </c>
      <c r="U3" s="222" t="s">
        <v>238</v>
      </c>
      <c r="V3" s="222" t="s">
        <v>240</v>
      </c>
      <c r="W3" s="222" t="s">
        <v>242</v>
      </c>
      <c r="X3" s="222" t="s">
        <v>244</v>
      </c>
      <c r="Y3" s="222" t="s">
        <v>246</v>
      </c>
      <c r="Z3" s="223" t="s">
        <v>248</v>
      </c>
    </row>
    <row r="4" spans="1:26" ht="30">
      <c r="A4" s="86" t="s">
        <v>2</v>
      </c>
      <c r="B4" s="87" t="s">
        <v>256</v>
      </c>
      <c r="C4" s="87" t="s">
        <v>256</v>
      </c>
      <c r="D4" s="88" t="s">
        <v>257</v>
      </c>
      <c r="E4" s="88" t="s">
        <v>258</v>
      </c>
      <c r="F4" s="88" t="s">
        <v>259</v>
      </c>
      <c r="G4" s="88" t="s">
        <v>260</v>
      </c>
      <c r="H4" s="88" t="s">
        <v>261</v>
      </c>
      <c r="I4" s="88" t="s">
        <v>262</v>
      </c>
      <c r="J4" s="88" t="s">
        <v>263</v>
      </c>
      <c r="K4" s="87" t="s">
        <v>264</v>
      </c>
      <c r="L4" s="89" t="s">
        <v>265</v>
      </c>
      <c r="M4" s="89" t="s">
        <v>266</v>
      </c>
      <c r="N4" s="89" t="s">
        <v>265</v>
      </c>
      <c r="O4" s="89" t="s">
        <v>266</v>
      </c>
      <c r="P4" s="90" t="s">
        <v>267</v>
      </c>
      <c r="Q4" s="88" t="s">
        <v>268</v>
      </c>
      <c r="R4" s="88" t="s">
        <v>268</v>
      </c>
      <c r="S4" s="88" t="s">
        <v>269</v>
      </c>
      <c r="T4" s="88" t="s">
        <v>270</v>
      </c>
      <c r="U4" s="88" t="s">
        <v>271</v>
      </c>
      <c r="V4" s="88" t="s">
        <v>272</v>
      </c>
      <c r="W4" s="88" t="s">
        <v>268</v>
      </c>
      <c r="X4" s="88" t="s">
        <v>269</v>
      </c>
      <c r="Y4" s="88" t="s">
        <v>273</v>
      </c>
      <c r="Z4" s="90" t="s">
        <v>272</v>
      </c>
    </row>
    <row r="5" spans="1:26">
      <c r="A5" s="91" t="s">
        <v>108</v>
      </c>
      <c r="B5" s="92" t="s">
        <v>154</v>
      </c>
      <c r="C5" s="92" t="s">
        <v>154</v>
      </c>
      <c r="D5" s="92" t="s">
        <v>153</v>
      </c>
      <c r="E5" s="92" t="s">
        <v>154</v>
      </c>
      <c r="F5" s="92" t="s">
        <v>153</v>
      </c>
      <c r="G5" s="92" t="s">
        <v>154</v>
      </c>
      <c r="H5" s="92" t="s">
        <v>274</v>
      </c>
      <c r="I5" s="92" t="s">
        <v>274</v>
      </c>
      <c r="J5" s="92" t="s">
        <v>147</v>
      </c>
      <c r="K5" s="93" t="s">
        <v>150</v>
      </c>
      <c r="L5" s="94" t="s">
        <v>275</v>
      </c>
      <c r="M5" s="45" t="s">
        <v>276</v>
      </c>
      <c r="N5" s="94" t="s">
        <v>275</v>
      </c>
      <c r="O5" s="45" t="s">
        <v>276</v>
      </c>
      <c r="P5" s="45" t="s">
        <v>277</v>
      </c>
      <c r="Q5" s="92" t="s">
        <v>183</v>
      </c>
      <c r="R5" s="92" t="s">
        <v>183</v>
      </c>
      <c r="S5" s="92" t="s">
        <v>159</v>
      </c>
      <c r="T5" s="92" t="s">
        <v>144</v>
      </c>
      <c r="U5" s="92" t="s">
        <v>159</v>
      </c>
      <c r="V5" s="92" t="s">
        <v>144</v>
      </c>
      <c r="W5" s="92" t="s">
        <v>183</v>
      </c>
      <c r="X5" s="92" t="s">
        <v>159</v>
      </c>
      <c r="Y5" s="92" t="s">
        <v>144</v>
      </c>
      <c r="Z5" s="45" t="s">
        <v>144</v>
      </c>
    </row>
    <row r="6" spans="1:26">
      <c r="A6" s="95" t="s">
        <v>109</v>
      </c>
      <c r="B6" s="45" t="s">
        <v>278</v>
      </c>
      <c r="C6" s="45" t="s">
        <v>278</v>
      </c>
      <c r="D6" s="45" t="s">
        <v>278</v>
      </c>
      <c r="E6" s="45" t="s">
        <v>278</v>
      </c>
      <c r="F6" s="45" t="s">
        <v>278</v>
      </c>
      <c r="G6" s="45" t="s">
        <v>278</v>
      </c>
      <c r="H6" s="45" t="s">
        <v>278</v>
      </c>
      <c r="I6" s="45" t="s">
        <v>278</v>
      </c>
      <c r="J6" s="45" t="s">
        <v>278</v>
      </c>
      <c r="K6" s="45" t="s">
        <v>278</v>
      </c>
      <c r="L6" s="45" t="s">
        <v>278</v>
      </c>
      <c r="M6" s="45" t="s">
        <v>278</v>
      </c>
      <c r="N6" s="45" t="s">
        <v>278</v>
      </c>
      <c r="O6" s="45" t="s">
        <v>278</v>
      </c>
      <c r="P6" s="45" t="s">
        <v>278</v>
      </c>
      <c r="Q6" s="45" t="s">
        <v>278</v>
      </c>
      <c r="R6" s="45" t="s">
        <v>278</v>
      </c>
      <c r="S6" s="45" t="s">
        <v>278</v>
      </c>
      <c r="T6" s="45" t="s">
        <v>278</v>
      </c>
      <c r="U6" s="45" t="s">
        <v>278</v>
      </c>
      <c r="V6" s="45" t="s">
        <v>278</v>
      </c>
      <c r="W6" s="45" t="s">
        <v>278</v>
      </c>
      <c r="X6" s="45" t="s">
        <v>278</v>
      </c>
      <c r="Y6" s="45" t="s">
        <v>278</v>
      </c>
      <c r="Z6" s="45" t="s">
        <v>278</v>
      </c>
    </row>
    <row r="7" spans="1:26">
      <c r="A7" s="95" t="s">
        <v>110</v>
      </c>
      <c r="B7" s="40" t="s">
        <v>133</v>
      </c>
      <c r="C7" s="93" t="s">
        <v>133</v>
      </c>
      <c r="D7" s="45" t="s">
        <v>133</v>
      </c>
      <c r="E7" s="45" t="s">
        <v>133</v>
      </c>
      <c r="F7" s="45" t="s">
        <v>133</v>
      </c>
      <c r="G7" s="45" t="s">
        <v>133</v>
      </c>
      <c r="H7" s="45" t="s">
        <v>133</v>
      </c>
      <c r="I7" s="45" t="s">
        <v>133</v>
      </c>
      <c r="J7" s="40" t="s">
        <v>278</v>
      </c>
      <c r="K7" s="40" t="s">
        <v>278</v>
      </c>
      <c r="L7" s="40" t="s">
        <v>278</v>
      </c>
      <c r="M7" s="40" t="s">
        <v>278</v>
      </c>
      <c r="N7" s="40" t="s">
        <v>278</v>
      </c>
      <c r="O7" s="40" t="s">
        <v>278</v>
      </c>
      <c r="P7" s="45" t="s">
        <v>133</v>
      </c>
      <c r="Q7" s="45" t="s">
        <v>133</v>
      </c>
      <c r="R7" s="45" t="s">
        <v>133</v>
      </c>
      <c r="S7" s="45" t="s">
        <v>133</v>
      </c>
      <c r="T7" s="45" t="s">
        <v>133</v>
      </c>
      <c r="U7" s="45" t="s">
        <v>133</v>
      </c>
      <c r="V7" s="45" t="s">
        <v>133</v>
      </c>
      <c r="W7" s="45" t="s">
        <v>133</v>
      </c>
      <c r="X7" s="45" t="s">
        <v>133</v>
      </c>
      <c r="Y7" s="45" t="s">
        <v>133</v>
      </c>
      <c r="Z7" s="45" t="s">
        <v>133</v>
      </c>
    </row>
    <row r="8" spans="1:26">
      <c r="A8" s="95" t="s">
        <v>111</v>
      </c>
      <c r="B8" s="40" t="s">
        <v>133</v>
      </c>
      <c r="C8" s="93" t="s">
        <v>133</v>
      </c>
      <c r="D8" s="45" t="s">
        <v>133</v>
      </c>
      <c r="E8" s="45" t="s">
        <v>133</v>
      </c>
      <c r="F8" s="45" t="s">
        <v>133</v>
      </c>
      <c r="G8" s="45" t="s">
        <v>133</v>
      </c>
      <c r="H8" s="45" t="s">
        <v>279</v>
      </c>
      <c r="I8" s="45" t="s">
        <v>279</v>
      </c>
      <c r="J8" s="45" t="s">
        <v>279</v>
      </c>
      <c r="K8" s="40" t="s">
        <v>279</v>
      </c>
      <c r="L8" s="45" t="s">
        <v>0</v>
      </c>
      <c r="M8" s="45" t="s">
        <v>0</v>
      </c>
      <c r="N8" s="45" t="s">
        <v>0</v>
      </c>
      <c r="O8" s="45" t="s">
        <v>0</v>
      </c>
      <c r="P8" s="45" t="s">
        <v>133</v>
      </c>
      <c r="Q8" s="45" t="s">
        <v>133</v>
      </c>
      <c r="R8" s="45" t="s">
        <v>133</v>
      </c>
      <c r="S8" s="45" t="s">
        <v>133</v>
      </c>
      <c r="T8" s="45" t="s">
        <v>133</v>
      </c>
      <c r="U8" s="45" t="s">
        <v>133</v>
      </c>
      <c r="V8" s="45" t="s">
        <v>133</v>
      </c>
      <c r="W8" s="45" t="s">
        <v>133</v>
      </c>
      <c r="X8" s="45" t="s">
        <v>133</v>
      </c>
      <c r="Y8" s="45" t="s">
        <v>133</v>
      </c>
      <c r="Z8" s="45" t="s">
        <v>133</v>
      </c>
    </row>
    <row r="9" spans="1:26">
      <c r="A9" s="95" t="s">
        <v>112</v>
      </c>
      <c r="B9" s="92" t="s">
        <v>280</v>
      </c>
      <c r="C9" s="92" t="s">
        <v>280</v>
      </c>
      <c r="D9" s="92" t="s">
        <v>280</v>
      </c>
      <c r="E9" s="92" t="s">
        <v>280</v>
      </c>
      <c r="F9" s="92" t="s">
        <v>280</v>
      </c>
      <c r="G9" s="92" t="s">
        <v>280</v>
      </c>
      <c r="H9" s="92" t="s">
        <v>280</v>
      </c>
      <c r="I9" s="92" t="s">
        <v>280</v>
      </c>
      <c r="J9" s="92" t="s">
        <v>280</v>
      </c>
      <c r="K9" s="92" t="s">
        <v>280</v>
      </c>
      <c r="L9" s="92" t="s">
        <v>280</v>
      </c>
      <c r="M9" s="45" t="s">
        <v>280</v>
      </c>
      <c r="N9" s="92" t="s">
        <v>280</v>
      </c>
      <c r="O9" s="45" t="s">
        <v>280</v>
      </c>
      <c r="P9" s="45" t="s">
        <v>280</v>
      </c>
      <c r="Q9" s="92" t="s">
        <v>280</v>
      </c>
      <c r="R9" s="92" t="s">
        <v>280</v>
      </c>
      <c r="S9" s="92" t="s">
        <v>280</v>
      </c>
      <c r="T9" s="92" t="s">
        <v>280</v>
      </c>
      <c r="U9" s="92" t="s">
        <v>280</v>
      </c>
      <c r="V9" s="92" t="s">
        <v>280</v>
      </c>
      <c r="W9" s="92" t="s">
        <v>280</v>
      </c>
      <c r="X9" s="92" t="s">
        <v>280</v>
      </c>
      <c r="Y9" s="92" t="s">
        <v>280</v>
      </c>
      <c r="Z9" s="45" t="s">
        <v>280</v>
      </c>
    </row>
    <row r="10" spans="1:26" ht="15.75" thickBot="1">
      <c r="A10" s="96" t="s">
        <v>100</v>
      </c>
      <c r="B10" s="97" t="s">
        <v>0</v>
      </c>
      <c r="C10" s="98" t="s">
        <v>0</v>
      </c>
      <c r="D10" s="99" t="s">
        <v>0</v>
      </c>
      <c r="E10" s="99" t="s">
        <v>0</v>
      </c>
      <c r="F10" s="99" t="s">
        <v>0</v>
      </c>
      <c r="G10" s="99" t="s">
        <v>0</v>
      </c>
      <c r="H10" s="99" t="s">
        <v>0</v>
      </c>
      <c r="I10" s="99" t="s">
        <v>0</v>
      </c>
      <c r="J10" s="99" t="s">
        <v>0</v>
      </c>
      <c r="K10" s="98" t="s">
        <v>0</v>
      </c>
      <c r="L10" s="45" t="s">
        <v>0</v>
      </c>
      <c r="M10" s="100" t="s">
        <v>0</v>
      </c>
      <c r="N10" s="45" t="s">
        <v>0</v>
      </c>
      <c r="O10" s="100" t="s">
        <v>0</v>
      </c>
      <c r="P10" s="47"/>
      <c r="Q10" s="99" t="s">
        <v>0</v>
      </c>
      <c r="R10" s="99" t="s">
        <v>0</v>
      </c>
      <c r="S10" s="99" t="s">
        <v>0</v>
      </c>
      <c r="T10" s="99" t="s">
        <v>0</v>
      </c>
      <c r="U10" s="99" t="s">
        <v>0</v>
      </c>
      <c r="V10" s="99" t="s">
        <v>0</v>
      </c>
      <c r="W10" s="99" t="s">
        <v>0</v>
      </c>
      <c r="X10" s="99" t="s">
        <v>0</v>
      </c>
      <c r="Y10" s="99" t="s">
        <v>0</v>
      </c>
      <c r="Z10" s="47" t="s">
        <v>0</v>
      </c>
    </row>
    <row r="11" spans="1:26">
      <c r="A11" s="86" t="s">
        <v>3</v>
      </c>
      <c r="B11" s="94" t="s">
        <v>4</v>
      </c>
      <c r="C11" s="93" t="s">
        <v>4</v>
      </c>
      <c r="D11" s="45" t="s">
        <v>7</v>
      </c>
      <c r="E11" s="45" t="s">
        <v>7</v>
      </c>
      <c r="F11" s="45" t="s">
        <v>4</v>
      </c>
      <c r="G11" s="45" t="s">
        <v>4</v>
      </c>
      <c r="H11" s="45" t="s">
        <v>8</v>
      </c>
      <c r="I11" s="45" t="s">
        <v>8</v>
      </c>
      <c r="J11" s="45" t="s">
        <v>5</v>
      </c>
      <c r="K11" s="40" t="s">
        <v>6</v>
      </c>
      <c r="L11" s="90" t="s">
        <v>281</v>
      </c>
      <c r="M11" s="90" t="s">
        <v>281</v>
      </c>
      <c r="N11" s="90" t="s">
        <v>281</v>
      </c>
      <c r="O11" s="90" t="s">
        <v>281</v>
      </c>
      <c r="P11" s="45" t="s">
        <v>282</v>
      </c>
      <c r="Q11" s="92" t="s">
        <v>283</v>
      </c>
      <c r="R11" s="45" t="s">
        <v>163</v>
      </c>
      <c r="S11" s="45" t="s">
        <v>284</v>
      </c>
      <c r="T11" s="45" t="s">
        <v>285</v>
      </c>
      <c r="U11" s="45" t="s">
        <v>181</v>
      </c>
      <c r="V11" s="45" t="s">
        <v>286</v>
      </c>
      <c r="W11" s="45" t="s">
        <v>163</v>
      </c>
      <c r="X11" s="45" t="s">
        <v>284</v>
      </c>
      <c r="Y11" s="45" t="s">
        <v>285</v>
      </c>
      <c r="Z11" s="45" t="s">
        <v>286</v>
      </c>
    </row>
    <row r="12" spans="1:26">
      <c r="A12" s="95" t="s">
        <v>113</v>
      </c>
      <c r="B12" s="101" t="s">
        <v>0</v>
      </c>
      <c r="C12" s="102" t="s">
        <v>0</v>
      </c>
      <c r="D12" s="103" t="s">
        <v>0</v>
      </c>
      <c r="E12" s="103" t="s">
        <v>0</v>
      </c>
      <c r="F12" s="103" t="s">
        <v>0</v>
      </c>
      <c r="G12" s="103" t="s">
        <v>0</v>
      </c>
      <c r="H12" s="103" t="s">
        <v>0</v>
      </c>
      <c r="I12" s="103" t="s">
        <v>0</v>
      </c>
      <c r="J12" s="103" t="s">
        <v>0</v>
      </c>
      <c r="K12" s="104" t="s">
        <v>0</v>
      </c>
      <c r="L12" s="45" t="s">
        <v>0</v>
      </c>
      <c r="M12" s="45" t="s">
        <v>0</v>
      </c>
      <c r="N12" s="45" t="s">
        <v>0</v>
      </c>
      <c r="O12" s="45" t="s">
        <v>0</v>
      </c>
      <c r="P12" s="103" t="s">
        <v>169</v>
      </c>
      <c r="Q12" s="105" t="s">
        <v>169</v>
      </c>
      <c r="R12" s="103" t="s">
        <v>287</v>
      </c>
      <c r="S12" s="103" t="s">
        <v>0</v>
      </c>
      <c r="T12" s="103" t="s">
        <v>0</v>
      </c>
      <c r="U12" s="103" t="s">
        <v>0</v>
      </c>
      <c r="V12" s="103" t="s">
        <v>0</v>
      </c>
      <c r="W12" s="103" t="s">
        <v>287</v>
      </c>
      <c r="X12" s="103" t="s">
        <v>0</v>
      </c>
      <c r="Y12" s="103" t="s">
        <v>0</v>
      </c>
      <c r="Z12" s="103" t="s">
        <v>0</v>
      </c>
    </row>
    <row r="13" spans="1:26">
      <c r="A13" s="95" t="s">
        <v>9</v>
      </c>
      <c r="B13" s="93" t="s">
        <v>174</v>
      </c>
      <c r="C13" s="93" t="s">
        <v>174</v>
      </c>
      <c r="D13" s="45" t="s">
        <v>288</v>
      </c>
      <c r="E13" s="45" t="s">
        <v>288</v>
      </c>
      <c r="F13" s="45" t="s">
        <v>288</v>
      </c>
      <c r="G13" s="93" t="s">
        <v>174</v>
      </c>
      <c r="H13" s="45" t="s">
        <v>289</v>
      </c>
      <c r="I13" s="45" t="s">
        <v>289</v>
      </c>
      <c r="J13" s="45" t="s">
        <v>290</v>
      </c>
      <c r="K13" s="40" t="s">
        <v>291</v>
      </c>
      <c r="L13" s="45" t="s">
        <v>288</v>
      </c>
      <c r="M13" s="45" t="s">
        <v>288</v>
      </c>
      <c r="N13" s="45" t="s">
        <v>288</v>
      </c>
      <c r="O13" s="45" t="s">
        <v>288</v>
      </c>
      <c r="P13" s="45" t="s">
        <v>292</v>
      </c>
      <c r="Q13" s="45" t="s">
        <v>292</v>
      </c>
      <c r="R13" s="45" t="s">
        <v>292</v>
      </c>
      <c r="S13" s="45" t="s">
        <v>293</v>
      </c>
      <c r="T13" s="45" t="s">
        <v>293</v>
      </c>
      <c r="U13" s="45" t="s">
        <v>293</v>
      </c>
      <c r="V13" s="45" t="s">
        <v>293</v>
      </c>
      <c r="W13" s="45" t="s">
        <v>292</v>
      </c>
      <c r="X13" s="45" t="s">
        <v>293</v>
      </c>
      <c r="Y13" s="45" t="s">
        <v>293</v>
      </c>
      <c r="Z13" s="45" t="s">
        <v>293</v>
      </c>
    </row>
    <row r="14" spans="1:26">
      <c r="A14" s="95" t="s">
        <v>10</v>
      </c>
      <c r="B14" s="45" t="s">
        <v>134</v>
      </c>
      <c r="C14" s="45" t="s">
        <v>134</v>
      </c>
      <c r="D14" s="45" t="s">
        <v>134</v>
      </c>
      <c r="E14" s="45" t="s">
        <v>134</v>
      </c>
      <c r="F14" s="45" t="s">
        <v>294</v>
      </c>
      <c r="G14" s="45" t="s">
        <v>134</v>
      </c>
      <c r="H14" s="45" t="s">
        <v>295</v>
      </c>
      <c r="I14" s="45" t="s">
        <v>295</v>
      </c>
      <c r="J14" s="45" t="s">
        <v>195</v>
      </c>
      <c r="K14" s="40" t="s">
        <v>134</v>
      </c>
      <c r="L14" s="45" t="s">
        <v>296</v>
      </c>
      <c r="M14" s="45" t="s">
        <v>296</v>
      </c>
      <c r="N14" s="45" t="s">
        <v>296</v>
      </c>
      <c r="O14" s="45" t="s">
        <v>296</v>
      </c>
      <c r="P14" s="45" t="s">
        <v>297</v>
      </c>
      <c r="Q14" s="45" t="s">
        <v>297</v>
      </c>
      <c r="R14" s="45" t="s">
        <v>297</v>
      </c>
      <c r="S14" s="45" t="s">
        <v>298</v>
      </c>
      <c r="T14" s="45" t="s">
        <v>298</v>
      </c>
      <c r="U14" s="45" t="s">
        <v>298</v>
      </c>
      <c r="V14" s="45" t="s">
        <v>298</v>
      </c>
      <c r="W14" s="45" t="s">
        <v>297</v>
      </c>
      <c r="X14" s="45" t="s">
        <v>298</v>
      </c>
      <c r="Y14" s="45" t="s">
        <v>298</v>
      </c>
      <c r="Z14" s="45" t="s">
        <v>298</v>
      </c>
    </row>
    <row r="15" spans="1:26">
      <c r="A15" s="95" t="s">
        <v>11</v>
      </c>
      <c r="B15" s="40" t="s">
        <v>299</v>
      </c>
      <c r="C15" s="40" t="s">
        <v>299</v>
      </c>
      <c r="D15" s="45" t="s">
        <v>300</v>
      </c>
      <c r="E15" s="45" t="s">
        <v>300</v>
      </c>
      <c r="F15" s="40" t="s">
        <v>301</v>
      </c>
      <c r="G15" s="40" t="s">
        <v>301</v>
      </c>
      <c r="H15" s="45" t="s">
        <v>302</v>
      </c>
      <c r="I15" s="45" t="s">
        <v>302</v>
      </c>
      <c r="J15" s="45" t="s">
        <v>303</v>
      </c>
      <c r="K15" s="40" t="s">
        <v>303</v>
      </c>
      <c r="L15" s="45" t="s">
        <v>304</v>
      </c>
      <c r="M15" s="45" t="s">
        <v>304</v>
      </c>
      <c r="N15" s="45" t="s">
        <v>304</v>
      </c>
      <c r="O15" s="45" t="s">
        <v>304</v>
      </c>
      <c r="P15" s="45" t="s">
        <v>184</v>
      </c>
      <c r="Q15" s="92" t="s">
        <v>184</v>
      </c>
      <c r="R15" s="45" t="s">
        <v>184</v>
      </c>
      <c r="S15" s="45" t="s">
        <v>305</v>
      </c>
      <c r="T15" s="45" t="s">
        <v>305</v>
      </c>
      <c r="U15" s="45" t="s">
        <v>304</v>
      </c>
      <c r="V15" s="45" t="s">
        <v>304</v>
      </c>
      <c r="W15" s="45" t="s">
        <v>184</v>
      </c>
      <c r="X15" s="45" t="s">
        <v>305</v>
      </c>
      <c r="Y15" s="45" t="s">
        <v>305</v>
      </c>
      <c r="Z15" s="45" t="s">
        <v>304</v>
      </c>
    </row>
    <row r="16" spans="1:26">
      <c r="A16" s="95" t="s">
        <v>12</v>
      </c>
      <c r="B16" s="45" t="s">
        <v>306</v>
      </c>
      <c r="C16" s="45" t="s">
        <v>306</v>
      </c>
      <c r="D16" s="45" t="s">
        <v>306</v>
      </c>
      <c r="E16" s="45" t="s">
        <v>306</v>
      </c>
      <c r="F16" s="45" t="s">
        <v>306</v>
      </c>
      <c r="G16" s="45" t="s">
        <v>306</v>
      </c>
      <c r="H16" s="45" t="s">
        <v>13</v>
      </c>
      <c r="I16" s="45" t="s">
        <v>13</v>
      </c>
      <c r="J16" s="45" t="s">
        <v>13</v>
      </c>
      <c r="K16" s="40" t="s">
        <v>14</v>
      </c>
      <c r="L16" s="45" t="s">
        <v>307</v>
      </c>
      <c r="M16" s="45" t="s">
        <v>307</v>
      </c>
      <c r="N16" s="45" t="s">
        <v>307</v>
      </c>
      <c r="O16" s="45" t="s">
        <v>307</v>
      </c>
      <c r="P16" s="45" t="s">
        <v>308</v>
      </c>
      <c r="Q16" s="45" t="s">
        <v>308</v>
      </c>
      <c r="R16" s="45" t="s">
        <v>308</v>
      </c>
      <c r="S16" s="45" t="s">
        <v>308</v>
      </c>
      <c r="T16" s="45" t="s">
        <v>308</v>
      </c>
      <c r="U16" s="45" t="s">
        <v>308</v>
      </c>
      <c r="V16" s="45" t="s">
        <v>308</v>
      </c>
      <c r="W16" s="45" t="s">
        <v>308</v>
      </c>
      <c r="X16" s="45" t="s">
        <v>308</v>
      </c>
      <c r="Y16" s="45" t="s">
        <v>308</v>
      </c>
      <c r="Z16" s="45" t="s">
        <v>308</v>
      </c>
    </row>
    <row r="17" spans="1:26" ht="15.75" thickBot="1">
      <c r="A17" s="96" t="s">
        <v>114</v>
      </c>
      <c r="B17" s="106" t="s">
        <v>0</v>
      </c>
      <c r="C17" s="98" t="s">
        <v>0</v>
      </c>
      <c r="D17" s="47" t="s">
        <v>15</v>
      </c>
      <c r="E17" s="47" t="s">
        <v>15</v>
      </c>
      <c r="F17" s="47" t="s">
        <v>0</v>
      </c>
      <c r="G17" s="47" t="s">
        <v>0</v>
      </c>
      <c r="H17" s="47" t="s">
        <v>15</v>
      </c>
      <c r="I17" s="47" t="s">
        <v>15</v>
      </c>
      <c r="J17" s="47" t="s">
        <v>0</v>
      </c>
      <c r="K17" s="97" t="s">
        <v>16</v>
      </c>
      <c r="L17" s="47" t="s">
        <v>15</v>
      </c>
      <c r="M17" s="47" t="s">
        <v>15</v>
      </c>
      <c r="N17" s="47" t="s">
        <v>15</v>
      </c>
      <c r="O17" s="47" t="s">
        <v>15</v>
      </c>
      <c r="P17" s="47" t="s">
        <v>15</v>
      </c>
      <c r="Q17" s="99" t="s">
        <v>15</v>
      </c>
      <c r="R17" s="47" t="s">
        <v>15</v>
      </c>
      <c r="S17" s="47" t="s">
        <v>15</v>
      </c>
      <c r="T17" s="47" t="s">
        <v>15</v>
      </c>
      <c r="U17" s="47" t="s">
        <v>15</v>
      </c>
      <c r="V17" s="47" t="s">
        <v>15</v>
      </c>
      <c r="W17" s="47" t="s">
        <v>15</v>
      </c>
      <c r="X17" s="47" t="s">
        <v>15</v>
      </c>
      <c r="Y17" s="47" t="s">
        <v>15</v>
      </c>
      <c r="Z17" s="47" t="s">
        <v>15</v>
      </c>
    </row>
    <row r="18" spans="1:26">
      <c r="A18" s="86" t="s">
        <v>17</v>
      </c>
      <c r="B18" s="94" t="s">
        <v>18</v>
      </c>
      <c r="C18" s="93" t="s">
        <v>18</v>
      </c>
      <c r="D18" s="45" t="s">
        <v>18</v>
      </c>
      <c r="E18" s="45" t="s">
        <v>18</v>
      </c>
      <c r="F18" s="45" t="s">
        <v>18</v>
      </c>
      <c r="G18" s="45" t="s">
        <v>18</v>
      </c>
      <c r="H18" s="45" t="s">
        <v>309</v>
      </c>
      <c r="I18" s="45" t="s">
        <v>309</v>
      </c>
      <c r="J18" s="45" t="s">
        <v>18</v>
      </c>
      <c r="K18" s="40" t="s">
        <v>310</v>
      </c>
      <c r="L18" s="45" t="s">
        <v>18</v>
      </c>
      <c r="M18" s="45" t="s">
        <v>18</v>
      </c>
      <c r="N18" s="45" t="s">
        <v>18</v>
      </c>
      <c r="O18" s="45" t="s">
        <v>18</v>
      </c>
      <c r="P18" s="90" t="s">
        <v>311</v>
      </c>
      <c r="Q18" s="92" t="s">
        <v>311</v>
      </c>
      <c r="R18" s="45" t="s">
        <v>311</v>
      </c>
      <c r="S18" s="45" t="s">
        <v>311</v>
      </c>
      <c r="T18" s="45" t="s">
        <v>311</v>
      </c>
      <c r="U18" s="45" t="s">
        <v>18</v>
      </c>
      <c r="V18" s="45" t="s">
        <v>18</v>
      </c>
      <c r="W18" s="45" t="s">
        <v>311</v>
      </c>
      <c r="X18" s="45" t="s">
        <v>311</v>
      </c>
      <c r="Y18" s="45" t="s">
        <v>311</v>
      </c>
      <c r="Z18" s="45" t="s">
        <v>18</v>
      </c>
    </row>
    <row r="19" spans="1:26">
      <c r="A19" s="95" t="s">
        <v>27</v>
      </c>
      <c r="B19" s="93" t="s">
        <v>29</v>
      </c>
      <c r="C19" s="93" t="s">
        <v>29</v>
      </c>
      <c r="D19" s="45" t="s">
        <v>312</v>
      </c>
      <c r="E19" s="45" t="s">
        <v>312</v>
      </c>
      <c r="F19" s="45" t="s">
        <v>28</v>
      </c>
      <c r="G19" s="45" t="s">
        <v>28</v>
      </c>
      <c r="H19" s="45" t="s">
        <v>313</v>
      </c>
      <c r="I19" s="45" t="s">
        <v>313</v>
      </c>
      <c r="J19" s="45" t="s">
        <v>29</v>
      </c>
      <c r="K19" s="40" t="s">
        <v>176</v>
      </c>
      <c r="L19" s="107" t="s">
        <v>314</v>
      </c>
      <c r="M19" s="107" t="s">
        <v>314</v>
      </c>
      <c r="N19" s="107" t="s">
        <v>314</v>
      </c>
      <c r="O19" s="107" t="s">
        <v>314</v>
      </c>
      <c r="P19" s="45" t="s">
        <v>170</v>
      </c>
      <c r="Q19" s="92" t="s">
        <v>315</v>
      </c>
      <c r="R19" s="45" t="s">
        <v>315</v>
      </c>
      <c r="S19" s="45" t="s">
        <v>316</v>
      </c>
      <c r="T19" s="45" t="s">
        <v>316</v>
      </c>
      <c r="U19" s="45" t="s">
        <v>30</v>
      </c>
      <c r="V19" s="45" t="s">
        <v>30</v>
      </c>
      <c r="W19" s="45" t="s">
        <v>315</v>
      </c>
      <c r="X19" s="45" t="s">
        <v>316</v>
      </c>
      <c r="Y19" s="45" t="s">
        <v>316</v>
      </c>
      <c r="Z19" s="45" t="s">
        <v>30</v>
      </c>
    </row>
    <row r="20" spans="1:26" ht="30">
      <c r="A20" s="95" t="s">
        <v>115</v>
      </c>
      <c r="B20" s="45" t="s">
        <v>317</v>
      </c>
      <c r="C20" s="45" t="s">
        <v>317</v>
      </c>
      <c r="D20" s="45" t="s">
        <v>317</v>
      </c>
      <c r="E20" s="45" t="s">
        <v>317</v>
      </c>
      <c r="F20" s="45" t="s">
        <v>21</v>
      </c>
      <c r="G20" s="45" t="s">
        <v>21</v>
      </c>
      <c r="H20" s="45" t="s">
        <v>318</v>
      </c>
      <c r="I20" s="45" t="s">
        <v>318</v>
      </c>
      <c r="J20" s="45" t="s">
        <v>19</v>
      </c>
      <c r="K20" s="40" t="s">
        <v>20</v>
      </c>
      <c r="L20" s="45" t="s">
        <v>319</v>
      </c>
      <c r="M20" s="45" t="s">
        <v>319</v>
      </c>
      <c r="N20" s="45" t="s">
        <v>319</v>
      </c>
      <c r="O20" s="45" t="s">
        <v>319</v>
      </c>
      <c r="P20" s="45" t="s">
        <v>185</v>
      </c>
      <c r="Q20" s="92" t="s">
        <v>185</v>
      </c>
      <c r="R20" s="45" t="s">
        <v>185</v>
      </c>
      <c r="S20" s="45" t="s">
        <v>22</v>
      </c>
      <c r="T20" s="45" t="s">
        <v>104</v>
      </c>
      <c r="U20" s="45" t="s">
        <v>21</v>
      </c>
      <c r="V20" s="45" t="s">
        <v>320</v>
      </c>
      <c r="W20" s="45" t="s">
        <v>186</v>
      </c>
      <c r="X20" s="45" t="s">
        <v>22</v>
      </c>
      <c r="Y20" s="45" t="s">
        <v>104</v>
      </c>
      <c r="Z20" s="45" t="s">
        <v>320</v>
      </c>
    </row>
    <row r="21" spans="1:26">
      <c r="A21" s="95" t="s">
        <v>116</v>
      </c>
      <c r="B21" s="94" t="s">
        <v>23</v>
      </c>
      <c r="C21" s="93" t="s">
        <v>23</v>
      </c>
      <c r="D21" s="45" t="s">
        <v>23</v>
      </c>
      <c r="E21" s="45" t="s">
        <v>23</v>
      </c>
      <c r="F21" s="45" t="s">
        <v>23</v>
      </c>
      <c r="G21" s="45" t="s">
        <v>23</v>
      </c>
      <c r="H21" s="45" t="s">
        <v>24</v>
      </c>
      <c r="I21" s="45" t="s">
        <v>24</v>
      </c>
      <c r="J21" s="45" t="s">
        <v>23</v>
      </c>
      <c r="K21" s="40" t="s">
        <v>24</v>
      </c>
      <c r="L21" s="45" t="s">
        <v>23</v>
      </c>
      <c r="M21" s="45" t="s">
        <v>23</v>
      </c>
      <c r="N21" s="45" t="s">
        <v>23</v>
      </c>
      <c r="O21" s="45" t="s">
        <v>23</v>
      </c>
      <c r="P21" s="45" t="s">
        <v>23</v>
      </c>
      <c r="Q21" s="92" t="s">
        <v>23</v>
      </c>
      <c r="R21" s="45" t="s">
        <v>23</v>
      </c>
      <c r="S21" s="45" t="s">
        <v>23</v>
      </c>
      <c r="T21" s="45" t="s">
        <v>23</v>
      </c>
      <c r="U21" s="45" t="s">
        <v>23</v>
      </c>
      <c r="V21" s="45" t="s">
        <v>23</v>
      </c>
      <c r="W21" s="45" t="s">
        <v>23</v>
      </c>
      <c r="X21" s="45" t="s">
        <v>23</v>
      </c>
      <c r="Y21" s="45" t="s">
        <v>23</v>
      </c>
      <c r="Z21" s="45" t="s">
        <v>23</v>
      </c>
    </row>
    <row r="22" spans="1:26">
      <c r="A22" s="95" t="s">
        <v>117</v>
      </c>
      <c r="B22" s="94" t="s">
        <v>25</v>
      </c>
      <c r="C22" s="93" t="s">
        <v>25</v>
      </c>
      <c r="D22" s="45" t="s">
        <v>25</v>
      </c>
      <c r="E22" s="45" t="s">
        <v>25</v>
      </c>
      <c r="F22" s="45" t="s">
        <v>25</v>
      </c>
      <c r="G22" s="45" t="s">
        <v>25</v>
      </c>
      <c r="H22" s="45" t="s">
        <v>26</v>
      </c>
      <c r="I22" s="45" t="s">
        <v>26</v>
      </c>
      <c r="J22" s="45" t="s">
        <v>25</v>
      </c>
      <c r="K22" s="40" t="s">
        <v>26</v>
      </c>
      <c r="L22" s="45" t="s">
        <v>25</v>
      </c>
      <c r="M22" s="45" t="s">
        <v>25</v>
      </c>
      <c r="N22" s="45" t="s">
        <v>25</v>
      </c>
      <c r="O22" s="45" t="s">
        <v>25</v>
      </c>
      <c r="P22" s="45" t="s">
        <v>25</v>
      </c>
      <c r="Q22" s="92" t="s">
        <v>25</v>
      </c>
      <c r="R22" s="45" t="s">
        <v>25</v>
      </c>
      <c r="S22" s="45" t="s">
        <v>25</v>
      </c>
      <c r="T22" s="45" t="s">
        <v>25</v>
      </c>
      <c r="U22" s="45" t="s">
        <v>25</v>
      </c>
      <c r="V22" s="45" t="s">
        <v>25</v>
      </c>
      <c r="W22" s="45" t="s">
        <v>25</v>
      </c>
      <c r="X22" s="45" t="s">
        <v>25</v>
      </c>
      <c r="Y22" s="45" t="s">
        <v>25</v>
      </c>
      <c r="Z22" s="45" t="s">
        <v>25</v>
      </c>
    </row>
    <row r="23" spans="1:26" ht="30">
      <c r="A23" s="95" t="s">
        <v>31</v>
      </c>
      <c r="B23" s="94" t="s">
        <v>32</v>
      </c>
      <c r="C23" s="93" t="s">
        <v>32</v>
      </c>
      <c r="D23" s="45" t="s">
        <v>32</v>
      </c>
      <c r="E23" s="45" t="s">
        <v>32</v>
      </c>
      <c r="F23" s="45" t="s">
        <v>32</v>
      </c>
      <c r="G23" s="45" t="s">
        <v>32</v>
      </c>
      <c r="H23" s="45" t="s">
        <v>32</v>
      </c>
      <c r="I23" s="45" t="s">
        <v>32</v>
      </c>
      <c r="J23" s="45" t="s">
        <v>33</v>
      </c>
      <c r="K23" s="40" t="s">
        <v>33</v>
      </c>
      <c r="L23" s="45" t="s">
        <v>32</v>
      </c>
      <c r="M23" s="45" t="s">
        <v>32</v>
      </c>
      <c r="N23" s="45" t="s">
        <v>32</v>
      </c>
      <c r="O23" s="45" t="s">
        <v>32</v>
      </c>
      <c r="P23" s="45" t="s">
        <v>321</v>
      </c>
      <c r="Q23" s="108" t="s">
        <v>321</v>
      </c>
      <c r="R23" s="109" t="s">
        <v>321</v>
      </c>
      <c r="S23" s="45" t="s">
        <v>32</v>
      </c>
      <c r="T23" s="45" t="s">
        <v>322</v>
      </c>
      <c r="U23" s="45" t="s">
        <v>32</v>
      </c>
      <c r="V23" s="45" t="s">
        <v>322</v>
      </c>
      <c r="W23" s="45" t="s">
        <v>323</v>
      </c>
      <c r="X23" s="45" t="s">
        <v>32</v>
      </c>
      <c r="Y23" s="45" t="s">
        <v>322</v>
      </c>
      <c r="Z23" s="45" t="s">
        <v>322</v>
      </c>
    </row>
    <row r="24" spans="1:26" ht="30">
      <c r="A24" s="95" t="s">
        <v>34</v>
      </c>
      <c r="B24" s="45" t="s">
        <v>324</v>
      </c>
      <c r="C24" s="45" t="s">
        <v>324</v>
      </c>
      <c r="D24" s="45" t="s">
        <v>324</v>
      </c>
      <c r="E24" s="45" t="s">
        <v>324</v>
      </c>
      <c r="F24" s="45" t="s">
        <v>324</v>
      </c>
      <c r="G24" s="45" t="s">
        <v>324</v>
      </c>
      <c r="H24" s="45" t="s">
        <v>324</v>
      </c>
      <c r="I24" s="45" t="s">
        <v>324</v>
      </c>
      <c r="J24" s="45" t="s">
        <v>325</v>
      </c>
      <c r="K24" s="40" t="s">
        <v>326</v>
      </c>
      <c r="L24" s="45" t="s">
        <v>327</v>
      </c>
      <c r="M24" s="45" t="s">
        <v>327</v>
      </c>
      <c r="N24" s="45" t="s">
        <v>327</v>
      </c>
      <c r="O24" s="45" t="s">
        <v>327</v>
      </c>
      <c r="P24" s="45" t="s">
        <v>164</v>
      </c>
      <c r="Q24" s="92" t="s">
        <v>164</v>
      </c>
      <c r="R24" s="45" t="s">
        <v>164</v>
      </c>
      <c r="S24" s="45" t="s">
        <v>160</v>
      </c>
      <c r="T24" s="45" t="s">
        <v>160</v>
      </c>
      <c r="U24" s="45" t="s">
        <v>328</v>
      </c>
      <c r="V24" s="45" t="s">
        <v>328</v>
      </c>
      <c r="W24" s="45" t="s">
        <v>329</v>
      </c>
      <c r="X24" s="45" t="s">
        <v>160</v>
      </c>
      <c r="Y24" s="45" t="s">
        <v>160</v>
      </c>
      <c r="Z24" s="45" t="s">
        <v>328</v>
      </c>
    </row>
    <row r="25" spans="1:26" ht="30.75" thickBot="1">
      <c r="A25" s="96" t="s">
        <v>118</v>
      </c>
      <c r="B25" s="97" t="s">
        <v>330</v>
      </c>
      <c r="C25" s="97" t="s">
        <v>330</v>
      </c>
      <c r="D25" s="97" t="s">
        <v>330</v>
      </c>
      <c r="E25" s="97" t="s">
        <v>330</v>
      </c>
      <c r="F25" s="47" t="s">
        <v>331</v>
      </c>
      <c r="G25" s="47" t="s">
        <v>331</v>
      </c>
      <c r="H25" s="47" t="s">
        <v>39</v>
      </c>
      <c r="I25" s="47" t="s">
        <v>39</v>
      </c>
      <c r="J25" s="47" t="s">
        <v>35</v>
      </c>
      <c r="K25" s="97" t="s">
        <v>332</v>
      </c>
      <c r="L25" s="47" t="s">
        <v>333</v>
      </c>
      <c r="M25" s="47" t="s">
        <v>333</v>
      </c>
      <c r="N25" s="47" t="s">
        <v>333</v>
      </c>
      <c r="O25" s="47" t="s">
        <v>333</v>
      </c>
      <c r="P25" s="47" t="s">
        <v>334</v>
      </c>
      <c r="Q25" s="99" t="s">
        <v>188</v>
      </c>
      <c r="R25" s="47" t="s">
        <v>187</v>
      </c>
      <c r="S25" s="47" t="s">
        <v>335</v>
      </c>
      <c r="T25" s="47" t="s">
        <v>336</v>
      </c>
      <c r="U25" s="47" t="s">
        <v>36</v>
      </c>
      <c r="V25" s="47" t="s">
        <v>337</v>
      </c>
      <c r="W25" s="47" t="s">
        <v>165</v>
      </c>
      <c r="X25" s="47" t="s">
        <v>335</v>
      </c>
      <c r="Y25" s="47" t="s">
        <v>335</v>
      </c>
      <c r="Z25" s="47" t="s">
        <v>337</v>
      </c>
    </row>
    <row r="26" spans="1:26">
      <c r="A26" s="86" t="s">
        <v>119</v>
      </c>
      <c r="B26" s="94" t="s">
        <v>37</v>
      </c>
      <c r="C26" s="93" t="s">
        <v>37</v>
      </c>
      <c r="D26" s="45" t="s">
        <v>37</v>
      </c>
      <c r="E26" s="45" t="s">
        <v>37</v>
      </c>
      <c r="F26" s="45" t="s">
        <v>37</v>
      </c>
      <c r="G26" s="45" t="s">
        <v>37</v>
      </c>
      <c r="H26" s="40" t="s">
        <v>338</v>
      </c>
      <c r="I26" s="40" t="s">
        <v>338</v>
      </c>
      <c r="J26" s="40" t="s">
        <v>37</v>
      </c>
      <c r="K26" s="40" t="s">
        <v>339</v>
      </c>
      <c r="L26" s="89" t="s">
        <v>340</v>
      </c>
      <c r="M26" s="89" t="s">
        <v>340</v>
      </c>
      <c r="N26" s="89" t="s">
        <v>340</v>
      </c>
      <c r="O26" s="89" t="s">
        <v>340</v>
      </c>
      <c r="P26" s="40" t="s">
        <v>38</v>
      </c>
      <c r="Q26" s="93" t="s">
        <v>38</v>
      </c>
      <c r="R26" s="40" t="s">
        <v>161</v>
      </c>
      <c r="S26" s="40" t="s">
        <v>161</v>
      </c>
      <c r="T26" s="40" t="s">
        <v>161</v>
      </c>
      <c r="U26" s="40" t="s">
        <v>161</v>
      </c>
      <c r="V26" s="40" t="s">
        <v>161</v>
      </c>
      <c r="W26" s="40" t="s">
        <v>161</v>
      </c>
      <c r="X26" s="40" t="s">
        <v>161</v>
      </c>
      <c r="Y26" s="40" t="s">
        <v>161</v>
      </c>
      <c r="Z26" s="40" t="s">
        <v>161</v>
      </c>
    </row>
    <row r="27" spans="1:26">
      <c r="A27" s="95" t="s">
        <v>120</v>
      </c>
      <c r="B27" s="94" t="s">
        <v>141</v>
      </c>
      <c r="C27" s="93" t="s">
        <v>40</v>
      </c>
      <c r="D27" s="93" t="s">
        <v>40</v>
      </c>
      <c r="E27" s="93" t="s">
        <v>40</v>
      </c>
      <c r="F27" s="45" t="s">
        <v>40</v>
      </c>
      <c r="G27" s="45" t="s">
        <v>40</v>
      </c>
      <c r="H27" s="45" t="s">
        <v>341</v>
      </c>
      <c r="I27" s="40" t="s">
        <v>342</v>
      </c>
      <c r="J27" s="40" t="s">
        <v>105</v>
      </c>
      <c r="K27" s="40" t="s">
        <v>41</v>
      </c>
      <c r="L27" s="94" t="s">
        <v>343</v>
      </c>
      <c r="M27" s="94" t="s">
        <v>343</v>
      </c>
      <c r="N27" s="94" t="s">
        <v>343</v>
      </c>
      <c r="O27" s="94" t="s">
        <v>343</v>
      </c>
      <c r="P27" s="40" t="s">
        <v>344</v>
      </c>
      <c r="Q27" s="40" t="s">
        <v>344</v>
      </c>
      <c r="R27" s="40" t="s">
        <v>344</v>
      </c>
      <c r="S27" s="40" t="s">
        <v>344</v>
      </c>
      <c r="T27" s="40" t="s">
        <v>344</v>
      </c>
      <c r="U27" s="40" t="s">
        <v>344</v>
      </c>
      <c r="V27" s="40" t="s">
        <v>344</v>
      </c>
      <c r="W27" s="40" t="s">
        <v>344</v>
      </c>
      <c r="X27" s="40" t="s">
        <v>344</v>
      </c>
      <c r="Y27" s="40" t="s">
        <v>344</v>
      </c>
      <c r="Z27" s="40" t="s">
        <v>344</v>
      </c>
    </row>
    <row r="28" spans="1:26">
      <c r="A28" s="95" t="s">
        <v>42</v>
      </c>
      <c r="B28" s="107" t="s">
        <v>345</v>
      </c>
      <c r="C28" s="107" t="s">
        <v>345</v>
      </c>
      <c r="D28" s="107" t="s">
        <v>346</v>
      </c>
      <c r="E28" s="107" t="s">
        <v>346</v>
      </c>
      <c r="F28" s="107" t="s">
        <v>345</v>
      </c>
      <c r="G28" s="107" t="s">
        <v>345</v>
      </c>
      <c r="H28" s="110" t="s">
        <v>162</v>
      </c>
      <c r="I28" s="107" t="s">
        <v>162</v>
      </c>
      <c r="J28" s="107" t="s">
        <v>345</v>
      </c>
      <c r="K28" s="107" t="s">
        <v>347</v>
      </c>
      <c r="L28" s="107" t="s">
        <v>314</v>
      </c>
      <c r="M28" s="107" t="s">
        <v>314</v>
      </c>
      <c r="N28" s="107" t="s">
        <v>314</v>
      </c>
      <c r="O28" s="107" t="s">
        <v>314</v>
      </c>
      <c r="P28" s="111" t="s">
        <v>162</v>
      </c>
      <c r="Q28" s="111" t="s">
        <v>162</v>
      </c>
      <c r="R28" s="107" t="s">
        <v>162</v>
      </c>
      <c r="S28" s="107" t="s">
        <v>346</v>
      </c>
      <c r="T28" s="107" t="s">
        <v>346</v>
      </c>
      <c r="U28" s="107" t="s">
        <v>346</v>
      </c>
      <c r="V28" s="107" t="s">
        <v>346</v>
      </c>
      <c r="W28" s="107" t="s">
        <v>162</v>
      </c>
      <c r="X28" s="107" t="s">
        <v>346</v>
      </c>
      <c r="Y28" s="107" t="s">
        <v>346</v>
      </c>
      <c r="Z28" s="107" t="s">
        <v>346</v>
      </c>
    </row>
    <row r="29" spans="1:26">
      <c r="A29" s="95" t="s">
        <v>43</v>
      </c>
      <c r="B29" s="94" t="s">
        <v>348</v>
      </c>
      <c r="C29" s="93" t="s">
        <v>140</v>
      </c>
      <c r="D29" s="45" t="s">
        <v>44</v>
      </c>
      <c r="E29" s="45" t="s">
        <v>44</v>
      </c>
      <c r="F29" s="45" t="s">
        <v>349</v>
      </c>
      <c r="G29" s="45" t="s">
        <v>349</v>
      </c>
      <c r="H29" s="45" t="s">
        <v>350</v>
      </c>
      <c r="I29" s="45" t="s">
        <v>351</v>
      </c>
      <c r="J29" s="45" t="s">
        <v>352</v>
      </c>
      <c r="K29" s="40" t="s">
        <v>177</v>
      </c>
      <c r="L29" s="94" t="s">
        <v>353</v>
      </c>
      <c r="M29" s="94" t="s">
        <v>353</v>
      </c>
      <c r="N29" s="94" t="s">
        <v>353</v>
      </c>
      <c r="O29" s="94" t="s">
        <v>353</v>
      </c>
      <c r="P29" s="45" t="s">
        <v>171</v>
      </c>
      <c r="Q29" s="92" t="s">
        <v>45</v>
      </c>
      <c r="R29" s="45" t="s">
        <v>45</v>
      </c>
      <c r="S29" s="45" t="s">
        <v>45</v>
      </c>
      <c r="T29" s="45" t="s">
        <v>45</v>
      </c>
      <c r="U29" s="45" t="s">
        <v>44</v>
      </c>
      <c r="V29" s="45" t="s">
        <v>44</v>
      </c>
      <c r="W29" s="45" t="s">
        <v>45</v>
      </c>
      <c r="X29" s="45" t="s">
        <v>45</v>
      </c>
      <c r="Y29" s="45" t="s">
        <v>45</v>
      </c>
      <c r="Z29" s="45" t="s">
        <v>44</v>
      </c>
    </row>
    <row r="30" spans="1:26">
      <c r="A30" s="95" t="s">
        <v>46</v>
      </c>
      <c r="B30" s="112" t="s">
        <v>142</v>
      </c>
      <c r="C30" s="92" t="s">
        <v>0</v>
      </c>
      <c r="D30" s="45" t="s">
        <v>0</v>
      </c>
      <c r="E30" s="45" t="s">
        <v>0</v>
      </c>
      <c r="F30" s="45" t="s">
        <v>0</v>
      </c>
      <c r="G30" s="45" t="s">
        <v>0</v>
      </c>
      <c r="H30" s="45" t="s">
        <v>354</v>
      </c>
      <c r="I30" s="45" t="s">
        <v>156</v>
      </c>
      <c r="J30" s="45" t="s">
        <v>142</v>
      </c>
      <c r="K30" s="45" t="s">
        <v>0</v>
      </c>
      <c r="L30" s="112" t="s">
        <v>0</v>
      </c>
      <c r="M30" s="112" t="s">
        <v>0</v>
      </c>
      <c r="N30" s="112" t="s">
        <v>0</v>
      </c>
      <c r="O30" s="112" t="s">
        <v>0</v>
      </c>
      <c r="P30" s="45" t="s">
        <v>0</v>
      </c>
      <c r="Q30" s="92" t="s">
        <v>0</v>
      </c>
      <c r="R30" s="45" t="s">
        <v>0</v>
      </c>
      <c r="S30" s="45" t="s">
        <v>182</v>
      </c>
      <c r="T30" s="45" t="s">
        <v>182</v>
      </c>
      <c r="U30" s="45" t="s">
        <v>182</v>
      </c>
      <c r="V30" s="45" t="s">
        <v>182</v>
      </c>
      <c r="W30" s="45" t="s">
        <v>0</v>
      </c>
      <c r="X30" s="45" t="s">
        <v>182</v>
      </c>
      <c r="Y30" s="45" t="s">
        <v>182</v>
      </c>
      <c r="Z30" s="45" t="s">
        <v>182</v>
      </c>
    </row>
    <row r="31" spans="1:26">
      <c r="A31" s="95" t="s">
        <v>47</v>
      </c>
      <c r="B31" s="112" t="s">
        <v>0</v>
      </c>
      <c r="C31" s="92" t="s">
        <v>48</v>
      </c>
      <c r="D31" s="45" t="s">
        <v>48</v>
      </c>
      <c r="E31" s="45" t="s">
        <v>48</v>
      </c>
      <c r="F31" s="45" t="s">
        <v>48</v>
      </c>
      <c r="G31" s="45" t="s">
        <v>48</v>
      </c>
      <c r="H31" s="45" t="s">
        <v>0</v>
      </c>
      <c r="I31" s="45" t="s">
        <v>0</v>
      </c>
      <c r="J31" s="45" t="s">
        <v>0</v>
      </c>
      <c r="K31" s="45" t="s">
        <v>49</v>
      </c>
      <c r="L31" s="112" t="s">
        <v>0</v>
      </c>
      <c r="M31" s="112" t="s">
        <v>0</v>
      </c>
      <c r="N31" s="112" t="s">
        <v>0</v>
      </c>
      <c r="O31" s="112" t="s">
        <v>0</v>
      </c>
      <c r="P31" s="45" t="s">
        <v>189</v>
      </c>
      <c r="Q31" s="92" t="s">
        <v>189</v>
      </c>
      <c r="R31" s="45" t="s">
        <v>189</v>
      </c>
      <c r="S31" s="45" t="s">
        <v>0</v>
      </c>
      <c r="T31" s="45" t="s">
        <v>0</v>
      </c>
      <c r="U31" s="45" t="s">
        <v>0</v>
      </c>
      <c r="V31" s="45" t="s">
        <v>0</v>
      </c>
      <c r="W31" s="45" t="s">
        <v>189</v>
      </c>
      <c r="X31" s="45" t="s">
        <v>0</v>
      </c>
      <c r="Y31" s="45" t="s">
        <v>0</v>
      </c>
      <c r="Z31" s="45" t="s">
        <v>0</v>
      </c>
    </row>
    <row r="32" spans="1:26" ht="15.75" thickBot="1">
      <c r="A32" s="96" t="s">
        <v>50</v>
      </c>
      <c r="B32" s="47" t="s">
        <v>355</v>
      </c>
      <c r="C32" s="47" t="s">
        <v>355</v>
      </c>
      <c r="D32" s="47" t="s">
        <v>356</v>
      </c>
      <c r="E32" s="47" t="s">
        <v>356</v>
      </c>
      <c r="F32" s="47" t="s">
        <v>356</v>
      </c>
      <c r="G32" s="47" t="s">
        <v>356</v>
      </c>
      <c r="H32" s="47" t="s">
        <v>355</v>
      </c>
      <c r="I32" s="47" t="s">
        <v>355</v>
      </c>
      <c r="J32" s="47" t="s">
        <v>196</v>
      </c>
      <c r="K32" s="47" t="s">
        <v>355</v>
      </c>
      <c r="L32" s="47" t="s">
        <v>356</v>
      </c>
      <c r="M32" s="47" t="s">
        <v>356</v>
      </c>
      <c r="N32" s="47" t="s">
        <v>356</v>
      </c>
      <c r="O32" s="47" t="s">
        <v>356</v>
      </c>
      <c r="P32" s="47" t="s">
        <v>0</v>
      </c>
      <c r="Q32" s="99" t="s">
        <v>0</v>
      </c>
      <c r="R32" s="47" t="s">
        <v>0</v>
      </c>
      <c r="S32" s="47" t="s">
        <v>357</v>
      </c>
      <c r="T32" s="47" t="s">
        <v>357</v>
      </c>
      <c r="U32" s="47" t="s">
        <v>357</v>
      </c>
      <c r="V32" s="47" t="s">
        <v>357</v>
      </c>
      <c r="W32" s="47" t="s">
        <v>0</v>
      </c>
      <c r="X32" s="47" t="s">
        <v>357</v>
      </c>
      <c r="Y32" s="47" t="s">
        <v>357</v>
      </c>
      <c r="Z32" s="47" t="s">
        <v>357</v>
      </c>
    </row>
    <row r="33" spans="1:29">
      <c r="A33" s="86" t="s">
        <v>121</v>
      </c>
      <c r="B33" s="113" t="s">
        <v>0</v>
      </c>
      <c r="C33" s="92" t="s">
        <v>0</v>
      </c>
      <c r="D33" s="45" t="s">
        <v>0</v>
      </c>
      <c r="E33" s="45" t="s">
        <v>0</v>
      </c>
      <c r="F33" s="92" t="s">
        <v>0</v>
      </c>
      <c r="G33" s="90" t="s">
        <v>0</v>
      </c>
      <c r="H33" s="45" t="s">
        <v>0</v>
      </c>
      <c r="I33" s="45" t="s">
        <v>0</v>
      </c>
      <c r="J33" s="45" t="s">
        <v>0</v>
      </c>
      <c r="K33" s="45" t="s">
        <v>0</v>
      </c>
      <c r="L33" s="113" t="s">
        <v>0</v>
      </c>
      <c r="M33" s="113" t="s">
        <v>0</v>
      </c>
      <c r="N33" s="113" t="s">
        <v>0</v>
      </c>
      <c r="O33" s="113" t="s">
        <v>0</v>
      </c>
      <c r="P33" s="45"/>
      <c r="Q33" s="92" t="s">
        <v>0</v>
      </c>
      <c r="R33" s="45" t="s">
        <v>0</v>
      </c>
      <c r="S33" s="45" t="s">
        <v>0</v>
      </c>
      <c r="T33" s="45" t="s">
        <v>0</v>
      </c>
      <c r="U33" s="45" t="s">
        <v>0</v>
      </c>
      <c r="V33" s="45" t="s">
        <v>0</v>
      </c>
      <c r="W33" s="45" t="s">
        <v>0</v>
      </c>
      <c r="X33" s="45" t="s">
        <v>0</v>
      </c>
      <c r="Y33" s="45" t="s">
        <v>0</v>
      </c>
      <c r="Z33" s="45" t="s">
        <v>0</v>
      </c>
    </row>
    <row r="34" spans="1:29">
      <c r="A34" s="95" t="s">
        <v>122</v>
      </c>
      <c r="B34" s="45" t="s">
        <v>51</v>
      </c>
      <c r="C34" s="92" t="s">
        <v>51</v>
      </c>
      <c r="D34" s="45" t="s">
        <v>358</v>
      </c>
      <c r="E34" s="45" t="s">
        <v>358</v>
      </c>
      <c r="F34" s="92" t="s">
        <v>359</v>
      </c>
      <c r="G34" s="45" t="s">
        <v>359</v>
      </c>
      <c r="H34" s="45" t="s">
        <v>175</v>
      </c>
      <c r="I34" s="45" t="s">
        <v>175</v>
      </c>
      <c r="J34" s="45" t="s">
        <v>148</v>
      </c>
      <c r="K34" s="45" t="s">
        <v>135</v>
      </c>
      <c r="L34" s="112" t="s">
        <v>0</v>
      </c>
      <c r="M34" s="112" t="s">
        <v>0</v>
      </c>
      <c r="N34" s="112" t="s">
        <v>0</v>
      </c>
      <c r="O34" s="112" t="s">
        <v>0</v>
      </c>
      <c r="P34" s="45" t="s">
        <v>190</v>
      </c>
      <c r="Q34" s="92" t="s">
        <v>52</v>
      </c>
      <c r="R34" s="45" t="s">
        <v>52</v>
      </c>
      <c r="S34" s="45" t="s">
        <v>52</v>
      </c>
      <c r="T34" s="45" t="s">
        <v>52</v>
      </c>
      <c r="U34" s="45" t="s">
        <v>358</v>
      </c>
      <c r="V34" s="45" t="s">
        <v>358</v>
      </c>
      <c r="W34" s="45" t="s">
        <v>52</v>
      </c>
      <c r="X34" s="45" t="s">
        <v>52</v>
      </c>
      <c r="Y34" s="45" t="s">
        <v>52</v>
      </c>
      <c r="Z34" s="45" t="s">
        <v>358</v>
      </c>
    </row>
    <row r="35" spans="1:29">
      <c r="A35" s="114" t="s">
        <v>53</v>
      </c>
      <c r="B35" s="112" t="s">
        <v>0</v>
      </c>
      <c r="C35" s="92" t="s">
        <v>0</v>
      </c>
      <c r="D35" s="45" t="s">
        <v>0</v>
      </c>
      <c r="E35" s="45" t="s">
        <v>0</v>
      </c>
      <c r="F35" s="92" t="s">
        <v>0</v>
      </c>
      <c r="G35" s="45" t="s">
        <v>0</v>
      </c>
      <c r="H35" s="45" t="s">
        <v>0</v>
      </c>
      <c r="I35" s="45" t="s">
        <v>0</v>
      </c>
      <c r="J35" s="45" t="s">
        <v>0</v>
      </c>
      <c r="K35" s="45" t="s">
        <v>0</v>
      </c>
      <c r="L35" s="112" t="s">
        <v>0</v>
      </c>
      <c r="M35" s="112" t="s">
        <v>0</v>
      </c>
      <c r="N35" s="112" t="s">
        <v>0</v>
      </c>
      <c r="O35" s="112" t="s">
        <v>0</v>
      </c>
      <c r="P35" s="45" t="s">
        <v>0</v>
      </c>
      <c r="Q35" s="92" t="s">
        <v>0</v>
      </c>
      <c r="R35" s="45" t="s">
        <v>0</v>
      </c>
      <c r="S35" s="45" t="s">
        <v>0</v>
      </c>
      <c r="T35" s="45" t="s">
        <v>0</v>
      </c>
      <c r="U35" s="45" t="s">
        <v>0</v>
      </c>
      <c r="V35" s="45" t="s">
        <v>0</v>
      </c>
      <c r="W35" s="45" t="s">
        <v>0</v>
      </c>
      <c r="X35" s="45" t="s">
        <v>0</v>
      </c>
      <c r="Y35" s="45" t="s">
        <v>0</v>
      </c>
      <c r="Z35" s="45" t="s">
        <v>0</v>
      </c>
    </row>
    <row r="36" spans="1:29">
      <c r="A36" s="114" t="s">
        <v>54</v>
      </c>
      <c r="B36" s="112" t="s">
        <v>106</v>
      </c>
      <c r="C36" s="92" t="s">
        <v>106</v>
      </c>
      <c r="D36" s="45" t="s">
        <v>360</v>
      </c>
      <c r="E36" s="45" t="s">
        <v>360</v>
      </c>
      <c r="F36" s="115" t="s">
        <v>361</v>
      </c>
      <c r="G36" s="116" t="s">
        <v>361</v>
      </c>
      <c r="H36" s="45" t="s">
        <v>362</v>
      </c>
      <c r="I36" s="45" t="s">
        <v>362</v>
      </c>
      <c r="J36" s="45" t="s">
        <v>106</v>
      </c>
      <c r="K36" s="45" t="s">
        <v>136</v>
      </c>
      <c r="L36" s="112" t="s">
        <v>0</v>
      </c>
      <c r="M36" s="112" t="s">
        <v>0</v>
      </c>
      <c r="N36" s="112" t="s">
        <v>0</v>
      </c>
      <c r="O36" s="112" t="s">
        <v>0</v>
      </c>
      <c r="P36" s="45" t="s">
        <v>191</v>
      </c>
      <c r="Q36" s="92" t="s">
        <v>55</v>
      </c>
      <c r="R36" s="45" t="s">
        <v>56</v>
      </c>
      <c r="S36" s="45" t="s">
        <v>56</v>
      </c>
      <c r="T36" s="45" t="s">
        <v>56</v>
      </c>
      <c r="U36" s="45" t="s">
        <v>360</v>
      </c>
      <c r="V36" s="45" t="s">
        <v>360</v>
      </c>
      <c r="W36" s="45" t="s">
        <v>56</v>
      </c>
      <c r="X36" s="45" t="s">
        <v>56</v>
      </c>
      <c r="Y36" s="45" t="s">
        <v>56</v>
      </c>
      <c r="Z36" s="45" t="s">
        <v>360</v>
      </c>
    </row>
    <row r="37" spans="1:29" ht="15.75" thickBot="1">
      <c r="A37" s="96" t="s">
        <v>123</v>
      </c>
      <c r="B37" s="117" t="s">
        <v>143</v>
      </c>
      <c r="C37" s="99" t="s">
        <v>58</v>
      </c>
      <c r="D37" s="47" t="s">
        <v>363</v>
      </c>
      <c r="E37" s="47" t="s">
        <v>363</v>
      </c>
      <c r="F37" s="99" t="s">
        <v>364</v>
      </c>
      <c r="G37" s="47" t="s">
        <v>364</v>
      </c>
      <c r="H37" s="47" t="s">
        <v>365</v>
      </c>
      <c r="I37" s="47" t="s">
        <v>365</v>
      </c>
      <c r="J37" s="47" t="s">
        <v>149</v>
      </c>
      <c r="K37" s="47" t="s">
        <v>178</v>
      </c>
      <c r="L37" s="117" t="s">
        <v>366</v>
      </c>
      <c r="M37" s="117" t="s">
        <v>366</v>
      </c>
      <c r="N37" s="117" t="s">
        <v>366</v>
      </c>
      <c r="O37" s="117" t="s">
        <v>366</v>
      </c>
      <c r="P37" s="47" t="s">
        <v>367</v>
      </c>
      <c r="Q37" s="99" t="s">
        <v>57</v>
      </c>
      <c r="R37" s="47" t="s">
        <v>57</v>
      </c>
      <c r="S37" s="47" t="s">
        <v>57</v>
      </c>
      <c r="T37" s="47" t="s">
        <v>57</v>
      </c>
      <c r="U37" s="47" t="s">
        <v>363</v>
      </c>
      <c r="V37" s="47" t="s">
        <v>363</v>
      </c>
      <c r="W37" s="47" t="s">
        <v>57</v>
      </c>
      <c r="X37" s="47" t="s">
        <v>57</v>
      </c>
      <c r="Y37" s="47" t="s">
        <v>57</v>
      </c>
      <c r="Z37" s="47" t="s">
        <v>363</v>
      </c>
    </row>
    <row r="38" spans="1:29">
      <c r="A38" s="86" t="s">
        <v>61</v>
      </c>
      <c r="B38" s="112" t="s">
        <v>60</v>
      </c>
      <c r="C38" s="92" t="s">
        <v>60</v>
      </c>
      <c r="D38" s="45" t="s">
        <v>101</v>
      </c>
      <c r="E38" s="45" t="s">
        <v>101</v>
      </c>
      <c r="F38" s="112" t="s">
        <v>60</v>
      </c>
      <c r="G38" s="112" t="s">
        <v>60</v>
      </c>
      <c r="H38" s="45" t="s">
        <v>145</v>
      </c>
      <c r="I38" s="45" t="s">
        <v>145</v>
      </c>
      <c r="J38" s="45" t="s">
        <v>60</v>
      </c>
      <c r="K38" s="45" t="s">
        <v>368</v>
      </c>
      <c r="L38" s="113" t="s">
        <v>60</v>
      </c>
      <c r="M38" s="113" t="s">
        <v>60</v>
      </c>
      <c r="N38" s="113" t="s">
        <v>60</v>
      </c>
      <c r="O38" s="113" t="s">
        <v>60</v>
      </c>
      <c r="P38" s="45" t="s">
        <v>192</v>
      </c>
      <c r="Q38" s="92" t="s">
        <v>192</v>
      </c>
      <c r="R38" s="45" t="s">
        <v>368</v>
      </c>
      <c r="S38" s="45" t="s">
        <v>101</v>
      </c>
      <c r="T38" s="45" t="s">
        <v>101</v>
      </c>
      <c r="U38" s="45" t="s">
        <v>60</v>
      </c>
      <c r="V38" s="45" t="s">
        <v>60</v>
      </c>
      <c r="W38" s="45" t="s">
        <v>368</v>
      </c>
      <c r="X38" s="45" t="s">
        <v>101</v>
      </c>
      <c r="Y38" s="45" t="s">
        <v>101</v>
      </c>
      <c r="Z38" s="45" t="s">
        <v>60</v>
      </c>
    </row>
    <row r="39" spans="1:29">
      <c r="A39" s="91" t="s">
        <v>66</v>
      </c>
      <c r="B39" s="112" t="s">
        <v>65</v>
      </c>
      <c r="C39" s="92" t="s">
        <v>65</v>
      </c>
      <c r="D39" s="45" t="s">
        <v>67</v>
      </c>
      <c r="E39" s="45" t="s">
        <v>67</v>
      </c>
      <c r="F39" s="92" t="s">
        <v>65</v>
      </c>
      <c r="G39" s="92" t="s">
        <v>65</v>
      </c>
      <c r="H39" s="45" t="s">
        <v>63</v>
      </c>
      <c r="I39" s="45" t="s">
        <v>63</v>
      </c>
      <c r="J39" s="45" t="s">
        <v>70</v>
      </c>
      <c r="K39" s="45" t="s">
        <v>369</v>
      </c>
      <c r="L39" s="112" t="s">
        <v>65</v>
      </c>
      <c r="M39" s="112" t="s">
        <v>65</v>
      </c>
      <c r="N39" s="112" t="s">
        <v>65</v>
      </c>
      <c r="O39" s="112" t="s">
        <v>65</v>
      </c>
      <c r="P39" s="45" t="s">
        <v>166</v>
      </c>
      <c r="Q39" s="92" t="s">
        <v>166</v>
      </c>
      <c r="R39" s="45" t="s">
        <v>370</v>
      </c>
      <c r="S39" s="45" t="s">
        <v>63</v>
      </c>
      <c r="T39" s="45" t="s">
        <v>63</v>
      </c>
      <c r="U39" s="45" t="s">
        <v>64</v>
      </c>
      <c r="V39" s="45" t="s">
        <v>64</v>
      </c>
      <c r="W39" s="45" t="s">
        <v>370</v>
      </c>
      <c r="X39" s="45" t="s">
        <v>63</v>
      </c>
      <c r="Y39" s="45" t="s">
        <v>63</v>
      </c>
      <c r="Z39" s="45" t="s">
        <v>64</v>
      </c>
    </row>
    <row r="40" spans="1:29">
      <c r="A40" s="95" t="s">
        <v>68</v>
      </c>
      <c r="B40" s="112" t="s">
        <v>60</v>
      </c>
      <c r="C40" s="92" t="s">
        <v>60</v>
      </c>
      <c r="D40" s="45" t="s">
        <v>101</v>
      </c>
      <c r="E40" s="45" t="s">
        <v>101</v>
      </c>
      <c r="F40" s="112" t="s">
        <v>60</v>
      </c>
      <c r="G40" s="112" t="s">
        <v>60</v>
      </c>
      <c r="H40" s="45" t="s">
        <v>157</v>
      </c>
      <c r="I40" s="45" t="s">
        <v>157</v>
      </c>
      <c r="J40" s="45" t="s">
        <v>60</v>
      </c>
      <c r="K40" s="45" t="s">
        <v>62</v>
      </c>
      <c r="L40" s="112" t="s">
        <v>60</v>
      </c>
      <c r="M40" s="112" t="s">
        <v>60</v>
      </c>
      <c r="N40" s="112" t="s">
        <v>60</v>
      </c>
      <c r="O40" s="112" t="s">
        <v>60</v>
      </c>
      <c r="P40" s="45" t="s">
        <v>192</v>
      </c>
      <c r="Q40" s="92" t="s">
        <v>192</v>
      </c>
      <c r="R40" s="45" t="s">
        <v>197</v>
      </c>
      <c r="S40" s="45" t="s">
        <v>101</v>
      </c>
      <c r="T40" s="45" t="s">
        <v>101</v>
      </c>
      <c r="U40" s="45" t="s">
        <v>60</v>
      </c>
      <c r="V40" s="45" t="s">
        <v>60</v>
      </c>
      <c r="W40" s="45" t="s">
        <v>197</v>
      </c>
      <c r="X40" s="45" t="s">
        <v>101</v>
      </c>
      <c r="Y40" s="45" t="s">
        <v>101</v>
      </c>
      <c r="Z40" s="45" t="s">
        <v>60</v>
      </c>
    </row>
    <row r="41" spans="1:29">
      <c r="A41" s="114" t="s">
        <v>69</v>
      </c>
      <c r="B41" s="118" t="s">
        <v>70</v>
      </c>
      <c r="C41" s="119" t="s">
        <v>70</v>
      </c>
      <c r="D41" s="46" t="s">
        <v>67</v>
      </c>
      <c r="E41" s="46" t="s">
        <v>67</v>
      </c>
      <c r="F41" s="92" t="s">
        <v>65</v>
      </c>
      <c r="G41" s="92" t="s">
        <v>65</v>
      </c>
      <c r="H41" s="46" t="s">
        <v>63</v>
      </c>
      <c r="I41" s="46" t="s">
        <v>63</v>
      </c>
      <c r="J41" s="46" t="s">
        <v>65</v>
      </c>
      <c r="K41" s="46" t="s">
        <v>371</v>
      </c>
      <c r="L41" s="112" t="s">
        <v>65</v>
      </c>
      <c r="M41" s="112" t="s">
        <v>65</v>
      </c>
      <c r="N41" s="112" t="s">
        <v>65</v>
      </c>
      <c r="O41" s="112" t="s">
        <v>65</v>
      </c>
      <c r="P41" s="46" t="s">
        <v>166</v>
      </c>
      <c r="Q41" s="119" t="s">
        <v>166</v>
      </c>
      <c r="R41" s="46" t="s">
        <v>370</v>
      </c>
      <c r="S41" s="46" t="s">
        <v>63</v>
      </c>
      <c r="T41" s="46" t="s">
        <v>63</v>
      </c>
      <c r="U41" s="45" t="s">
        <v>64</v>
      </c>
      <c r="V41" s="45" t="s">
        <v>64</v>
      </c>
      <c r="W41" s="46" t="s">
        <v>370</v>
      </c>
      <c r="X41" s="46" t="s">
        <v>63</v>
      </c>
      <c r="Y41" s="46" t="s">
        <v>63</v>
      </c>
      <c r="Z41" s="45" t="s">
        <v>64</v>
      </c>
    </row>
    <row r="42" spans="1:29" ht="15.75" thickBot="1">
      <c r="A42" s="96" t="s">
        <v>97</v>
      </c>
      <c r="B42" s="117" t="s">
        <v>71</v>
      </c>
      <c r="C42" s="99" t="s">
        <v>71</v>
      </c>
      <c r="D42" s="47" t="s">
        <v>155</v>
      </c>
      <c r="E42" s="47" t="s">
        <v>155</v>
      </c>
      <c r="F42" s="117" t="s">
        <v>71</v>
      </c>
      <c r="G42" s="117" t="s">
        <v>71</v>
      </c>
      <c r="H42" s="47" t="s">
        <v>158</v>
      </c>
      <c r="I42" s="47" t="s">
        <v>158</v>
      </c>
      <c r="J42" s="47" t="s">
        <v>72</v>
      </c>
      <c r="K42" s="47" t="s">
        <v>99</v>
      </c>
      <c r="L42" s="117" t="s">
        <v>71</v>
      </c>
      <c r="M42" s="117" t="s">
        <v>71</v>
      </c>
      <c r="N42" s="117" t="s">
        <v>71</v>
      </c>
      <c r="O42" s="117" t="s">
        <v>71</v>
      </c>
      <c r="P42" s="47" t="s">
        <v>193</v>
      </c>
      <c r="Q42" s="99" t="s">
        <v>193</v>
      </c>
      <c r="R42" s="47" t="s">
        <v>59</v>
      </c>
      <c r="S42" s="47" t="s">
        <v>59</v>
      </c>
      <c r="T42" s="47" t="s">
        <v>59</v>
      </c>
      <c r="U42" s="47" t="s">
        <v>71</v>
      </c>
      <c r="V42" s="47" t="s">
        <v>71</v>
      </c>
      <c r="W42" s="47" t="s">
        <v>59</v>
      </c>
      <c r="X42" s="47" t="s">
        <v>59</v>
      </c>
      <c r="Y42" s="47" t="s">
        <v>59</v>
      </c>
      <c r="Z42" s="47" t="s">
        <v>71</v>
      </c>
    </row>
    <row r="43" spans="1:29">
      <c r="A43" s="86" t="s">
        <v>73</v>
      </c>
      <c r="B43" s="45" t="s">
        <v>372</v>
      </c>
      <c r="C43" s="45" t="s">
        <v>372</v>
      </c>
      <c r="D43" s="45" t="s">
        <v>372</v>
      </c>
      <c r="E43" s="45" t="s">
        <v>372</v>
      </c>
      <c r="F43" s="45" t="s">
        <v>373</v>
      </c>
      <c r="G43" s="45" t="s">
        <v>373</v>
      </c>
      <c r="H43" s="45" t="s">
        <v>180</v>
      </c>
      <c r="I43" s="45" t="s">
        <v>180</v>
      </c>
      <c r="J43" s="45" t="s">
        <v>179</v>
      </c>
      <c r="K43" s="45" t="s">
        <v>179</v>
      </c>
      <c r="L43" s="45" t="s">
        <v>374</v>
      </c>
      <c r="M43" s="45" t="s">
        <v>374</v>
      </c>
      <c r="N43" s="45" t="s">
        <v>374</v>
      </c>
      <c r="O43" s="45" t="s">
        <v>374</v>
      </c>
      <c r="P43" s="45" t="s">
        <v>375</v>
      </c>
      <c r="Q43" s="45" t="s">
        <v>375</v>
      </c>
      <c r="R43" s="45" t="s">
        <v>375</v>
      </c>
      <c r="S43" s="45" t="s">
        <v>375</v>
      </c>
      <c r="T43" s="45" t="s">
        <v>375</v>
      </c>
      <c r="U43" s="45" t="s">
        <v>376</v>
      </c>
      <c r="V43" s="45" t="s">
        <v>376</v>
      </c>
      <c r="W43" s="45" t="s">
        <v>375</v>
      </c>
      <c r="X43" s="45" t="s">
        <v>375</v>
      </c>
      <c r="Y43" s="45" t="s">
        <v>375</v>
      </c>
      <c r="Z43" s="45" t="s">
        <v>376</v>
      </c>
    </row>
    <row r="44" spans="1:29">
      <c r="A44" s="95" t="s">
        <v>74</v>
      </c>
      <c r="B44" s="92" t="s">
        <v>75</v>
      </c>
      <c r="C44" s="92" t="s">
        <v>75</v>
      </c>
      <c r="D44" s="45" t="s">
        <v>377</v>
      </c>
      <c r="E44" s="45" t="s">
        <v>377</v>
      </c>
      <c r="F44" s="45" t="s">
        <v>377</v>
      </c>
      <c r="G44" s="45" t="s">
        <v>377</v>
      </c>
      <c r="H44" s="45" t="s">
        <v>378</v>
      </c>
      <c r="I44" s="45" t="s">
        <v>378</v>
      </c>
      <c r="J44" s="45" t="s">
        <v>379</v>
      </c>
      <c r="K44" s="45" t="s">
        <v>380</v>
      </c>
      <c r="L44" s="45" t="s">
        <v>381</v>
      </c>
      <c r="M44" s="45" t="s">
        <v>381</v>
      </c>
      <c r="N44" s="45" t="s">
        <v>381</v>
      </c>
      <c r="O44" s="45" t="s">
        <v>381</v>
      </c>
      <c r="P44" s="45" t="s">
        <v>382</v>
      </c>
      <c r="Q44" s="92" t="s">
        <v>194</v>
      </c>
      <c r="R44" s="45" t="s">
        <v>194</v>
      </c>
      <c r="S44" s="45" t="s">
        <v>381</v>
      </c>
      <c r="T44" s="45" t="s">
        <v>381</v>
      </c>
      <c r="U44" s="45" t="s">
        <v>381</v>
      </c>
      <c r="V44" s="45" t="s">
        <v>381</v>
      </c>
      <c r="W44" s="45" t="s">
        <v>194</v>
      </c>
      <c r="X44" s="45" t="s">
        <v>381</v>
      </c>
      <c r="Y44" s="45" t="s">
        <v>381</v>
      </c>
      <c r="Z44" s="45" t="s">
        <v>381</v>
      </c>
    </row>
    <row r="45" spans="1:29" ht="15.75" thickBot="1">
      <c r="A45" s="96" t="s">
        <v>77</v>
      </c>
      <c r="B45" s="117" t="s">
        <v>76</v>
      </c>
      <c r="C45" s="99" t="s">
        <v>76</v>
      </c>
      <c r="D45" s="47" t="s">
        <v>76</v>
      </c>
      <c r="E45" s="47" t="s">
        <v>76</v>
      </c>
      <c r="F45" s="47" t="s">
        <v>76</v>
      </c>
      <c r="G45" s="47" t="s">
        <v>76</v>
      </c>
      <c r="H45" s="47" t="s">
        <v>76</v>
      </c>
      <c r="I45" s="47" t="s">
        <v>76</v>
      </c>
      <c r="J45" s="47" t="s">
        <v>76</v>
      </c>
      <c r="K45" s="47" t="s">
        <v>76</v>
      </c>
      <c r="L45" s="47" t="s">
        <v>76</v>
      </c>
      <c r="M45" s="47" t="s">
        <v>76</v>
      </c>
      <c r="N45" s="47" t="s">
        <v>76</v>
      </c>
      <c r="O45" s="47" t="s">
        <v>76</v>
      </c>
      <c r="P45" s="47" t="s">
        <v>383</v>
      </c>
      <c r="Q45" s="99" t="s">
        <v>167</v>
      </c>
      <c r="R45" s="47" t="s">
        <v>167</v>
      </c>
      <c r="S45" s="47" t="s">
        <v>76</v>
      </c>
      <c r="T45" s="47" t="s">
        <v>76</v>
      </c>
      <c r="U45" s="47" t="s">
        <v>76</v>
      </c>
      <c r="V45" s="47" t="s">
        <v>76</v>
      </c>
      <c r="W45" s="47" t="s">
        <v>167</v>
      </c>
      <c r="X45" s="47" t="s">
        <v>76</v>
      </c>
      <c r="Y45" s="47" t="s">
        <v>76</v>
      </c>
      <c r="Z45" s="47" t="s">
        <v>76</v>
      </c>
    </row>
    <row r="46" spans="1:29">
      <c r="A46" s="86" t="s">
        <v>78</v>
      </c>
      <c r="B46" s="40" t="s">
        <v>384</v>
      </c>
      <c r="C46" s="40" t="s">
        <v>384</v>
      </c>
      <c r="D46" s="40" t="s">
        <v>384</v>
      </c>
      <c r="E46" s="40" t="s">
        <v>384</v>
      </c>
      <c r="F46" s="40" t="s">
        <v>384</v>
      </c>
      <c r="G46" s="40" t="s">
        <v>384</v>
      </c>
      <c r="H46" s="40" t="s">
        <v>385</v>
      </c>
      <c r="I46" s="40" t="s">
        <v>385</v>
      </c>
      <c r="J46" s="40" t="s">
        <v>384</v>
      </c>
      <c r="K46" s="40" t="s">
        <v>386</v>
      </c>
      <c r="L46" s="45" t="s">
        <v>0</v>
      </c>
      <c r="M46" s="45" t="s">
        <v>0</v>
      </c>
      <c r="N46" s="45" t="s">
        <v>384</v>
      </c>
      <c r="O46" s="45" t="s">
        <v>384</v>
      </c>
      <c r="P46" s="45" t="s">
        <v>0</v>
      </c>
      <c r="Q46" s="92" t="s">
        <v>0</v>
      </c>
      <c r="R46" s="45" t="s">
        <v>0</v>
      </c>
      <c r="S46" s="45" t="s">
        <v>0</v>
      </c>
      <c r="T46" s="45" t="s">
        <v>0</v>
      </c>
      <c r="U46" s="45" t="s">
        <v>0</v>
      </c>
      <c r="V46" s="40" t="s">
        <v>0</v>
      </c>
      <c r="W46" s="40" t="s">
        <v>385</v>
      </c>
      <c r="X46" s="40" t="s">
        <v>385</v>
      </c>
      <c r="Y46" s="40" t="s">
        <v>385</v>
      </c>
      <c r="Z46" s="40" t="s">
        <v>384</v>
      </c>
    </row>
    <row r="47" spans="1:29">
      <c r="A47" s="95" t="s">
        <v>79</v>
      </c>
      <c r="B47" s="94" t="s">
        <v>137</v>
      </c>
      <c r="C47" s="93" t="s">
        <v>137</v>
      </c>
      <c r="D47" s="45" t="s">
        <v>137</v>
      </c>
      <c r="E47" s="45" t="s">
        <v>137</v>
      </c>
      <c r="F47" s="45" t="s">
        <v>137</v>
      </c>
      <c r="G47" s="45" t="s">
        <v>137</v>
      </c>
      <c r="H47" s="45" t="s">
        <v>137</v>
      </c>
      <c r="I47" s="45" t="s">
        <v>137</v>
      </c>
      <c r="J47" s="45" t="s">
        <v>137</v>
      </c>
      <c r="K47" s="40" t="s">
        <v>137</v>
      </c>
      <c r="L47" s="120" t="s">
        <v>0</v>
      </c>
      <c r="M47" s="120" t="s">
        <v>0</v>
      </c>
      <c r="N47" s="40" t="s">
        <v>137</v>
      </c>
      <c r="O47" s="40" t="s">
        <v>137</v>
      </c>
      <c r="P47" s="45" t="s">
        <v>0</v>
      </c>
      <c r="Q47" s="92" t="s">
        <v>0</v>
      </c>
      <c r="R47" s="45" t="s">
        <v>0</v>
      </c>
      <c r="S47" s="45" t="s">
        <v>0</v>
      </c>
      <c r="T47" s="45" t="s">
        <v>0</v>
      </c>
      <c r="U47" s="45" t="s">
        <v>0</v>
      </c>
      <c r="V47" s="45" t="s">
        <v>0</v>
      </c>
      <c r="W47" s="45" t="s">
        <v>137</v>
      </c>
      <c r="X47" s="45" t="s">
        <v>137</v>
      </c>
      <c r="Y47" s="45" t="s">
        <v>137</v>
      </c>
      <c r="Z47" s="45" t="s">
        <v>137</v>
      </c>
    </row>
    <row r="48" spans="1:29">
      <c r="A48" s="95" t="s">
        <v>124</v>
      </c>
      <c r="B48" s="40" t="s">
        <v>0</v>
      </c>
      <c r="C48" s="93" t="s">
        <v>0</v>
      </c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5" t="s">
        <v>0</v>
      </c>
      <c r="K48" s="40" t="s">
        <v>0</v>
      </c>
      <c r="L48" s="120" t="s">
        <v>0</v>
      </c>
      <c r="M48" s="120" t="s">
        <v>0</v>
      </c>
      <c r="N48" s="120" t="s">
        <v>0</v>
      </c>
      <c r="O48" s="120" t="s">
        <v>0</v>
      </c>
      <c r="P48" s="45" t="s">
        <v>0</v>
      </c>
      <c r="Q48" s="92" t="s">
        <v>0</v>
      </c>
      <c r="R48" s="45" t="s">
        <v>0</v>
      </c>
      <c r="S48" s="45" t="s">
        <v>0</v>
      </c>
      <c r="T48" s="45" t="s">
        <v>0</v>
      </c>
      <c r="U48" s="45" t="s">
        <v>0</v>
      </c>
      <c r="V48" s="45" t="s">
        <v>0</v>
      </c>
      <c r="W48" s="45" t="s">
        <v>0</v>
      </c>
      <c r="X48" s="45" t="s">
        <v>0</v>
      </c>
      <c r="Y48" s="45" t="s">
        <v>0</v>
      </c>
      <c r="Z48" s="45" t="s">
        <v>0</v>
      </c>
      <c r="AC48" s="121"/>
    </row>
    <row r="49" spans="1:28">
      <c r="A49" s="95" t="s">
        <v>125</v>
      </c>
      <c r="B49" s="94" t="s">
        <v>0</v>
      </c>
      <c r="C49" s="93" t="s">
        <v>0</v>
      </c>
      <c r="D49" s="45" t="s">
        <v>0</v>
      </c>
      <c r="E49" s="45" t="s">
        <v>0</v>
      </c>
      <c r="F49" s="45" t="s">
        <v>0</v>
      </c>
      <c r="G49" s="45" t="s">
        <v>0</v>
      </c>
      <c r="H49" s="45" t="s">
        <v>0</v>
      </c>
      <c r="I49" s="45" t="s">
        <v>0</v>
      </c>
      <c r="J49" s="45" t="s">
        <v>0</v>
      </c>
      <c r="K49" s="40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5" t="s">
        <v>0</v>
      </c>
      <c r="Q49" s="92" t="s">
        <v>0</v>
      </c>
      <c r="R49" s="45" t="s">
        <v>0</v>
      </c>
      <c r="S49" s="45" t="s">
        <v>0</v>
      </c>
      <c r="T49" s="45" t="s">
        <v>0</v>
      </c>
      <c r="U49" s="45" t="s">
        <v>0</v>
      </c>
      <c r="V49" s="45" t="s">
        <v>0</v>
      </c>
      <c r="W49" s="45" t="s">
        <v>0</v>
      </c>
      <c r="X49" s="45" t="s">
        <v>0</v>
      </c>
      <c r="Y49" s="45" t="s">
        <v>0</v>
      </c>
      <c r="Z49" s="45" t="s">
        <v>0</v>
      </c>
    </row>
    <row r="50" spans="1:28">
      <c r="A50" s="95" t="s">
        <v>126</v>
      </c>
      <c r="B50" s="94" t="s">
        <v>0</v>
      </c>
      <c r="C50" s="93" t="s">
        <v>0</v>
      </c>
      <c r="D50" s="45" t="s">
        <v>0</v>
      </c>
      <c r="E50" s="45" t="s">
        <v>0</v>
      </c>
      <c r="F50" s="45" t="s">
        <v>0</v>
      </c>
      <c r="G50" s="45" t="s">
        <v>0</v>
      </c>
      <c r="H50" s="45" t="s">
        <v>0</v>
      </c>
      <c r="I50" s="45" t="s">
        <v>0</v>
      </c>
      <c r="J50" s="45" t="s">
        <v>0</v>
      </c>
      <c r="K50" s="40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5" t="s">
        <v>0</v>
      </c>
      <c r="Q50" s="92" t="s">
        <v>0</v>
      </c>
      <c r="R50" s="45" t="s">
        <v>0</v>
      </c>
      <c r="S50" s="45" t="s">
        <v>0</v>
      </c>
      <c r="T50" s="45" t="s">
        <v>0</v>
      </c>
      <c r="U50" s="45" t="s">
        <v>0</v>
      </c>
      <c r="V50" s="45" t="s">
        <v>0</v>
      </c>
      <c r="W50" s="45" t="s">
        <v>0</v>
      </c>
      <c r="X50" s="45" t="s">
        <v>0</v>
      </c>
      <c r="Y50" s="45" t="s">
        <v>0</v>
      </c>
      <c r="Z50" s="45" t="s">
        <v>0</v>
      </c>
    </row>
    <row r="51" spans="1:28" ht="15.75" thickBot="1">
      <c r="A51" s="96" t="s">
        <v>127</v>
      </c>
      <c r="B51" s="106" t="s">
        <v>0</v>
      </c>
      <c r="C51" s="98" t="s">
        <v>0</v>
      </c>
      <c r="D51" s="47" t="s">
        <v>0</v>
      </c>
      <c r="E51" s="47" t="s">
        <v>0</v>
      </c>
      <c r="F51" s="47" t="s">
        <v>0</v>
      </c>
      <c r="G51" s="47" t="s">
        <v>0</v>
      </c>
      <c r="H51" s="47" t="s">
        <v>0</v>
      </c>
      <c r="I51" s="47" t="s">
        <v>0</v>
      </c>
      <c r="J51" s="47" t="s">
        <v>0</v>
      </c>
      <c r="K51" s="97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7" t="s">
        <v>0</v>
      </c>
      <c r="Q51" s="99" t="s">
        <v>0</v>
      </c>
      <c r="R51" s="47" t="s">
        <v>0</v>
      </c>
      <c r="S51" s="47" t="s">
        <v>0</v>
      </c>
      <c r="T51" s="45" t="s">
        <v>0</v>
      </c>
      <c r="U51" s="47" t="s">
        <v>0</v>
      </c>
      <c r="V51" s="47" t="s">
        <v>0</v>
      </c>
      <c r="W51" s="47" t="s">
        <v>80</v>
      </c>
      <c r="X51" s="47" t="s">
        <v>80</v>
      </c>
      <c r="Y51" s="47" t="s">
        <v>80</v>
      </c>
      <c r="Z51" s="47" t="s">
        <v>80</v>
      </c>
      <c r="AB51" s="121"/>
    </row>
    <row r="52" spans="1:28">
      <c r="A52" s="86" t="s">
        <v>81</v>
      </c>
      <c r="B52" s="40" t="s">
        <v>387</v>
      </c>
      <c r="C52" s="40" t="s">
        <v>387</v>
      </c>
      <c r="D52" s="40" t="s">
        <v>387</v>
      </c>
      <c r="E52" s="40" t="s">
        <v>387</v>
      </c>
      <c r="F52" s="40" t="s">
        <v>387</v>
      </c>
      <c r="G52" s="40" t="s">
        <v>387</v>
      </c>
      <c r="H52" s="45" t="s">
        <v>388</v>
      </c>
      <c r="I52" s="45" t="s">
        <v>388</v>
      </c>
      <c r="J52" s="40" t="s">
        <v>389</v>
      </c>
      <c r="K52" s="45" t="s">
        <v>390</v>
      </c>
      <c r="L52" s="45" t="s">
        <v>391</v>
      </c>
      <c r="M52" s="90" t="s">
        <v>391</v>
      </c>
      <c r="N52" s="45" t="s">
        <v>391</v>
      </c>
      <c r="O52" s="90" t="s">
        <v>391</v>
      </c>
      <c r="P52" s="92" t="s">
        <v>392</v>
      </c>
      <c r="Q52" s="92" t="s">
        <v>172</v>
      </c>
      <c r="R52" s="45" t="s">
        <v>172</v>
      </c>
      <c r="S52" s="40" t="s">
        <v>387</v>
      </c>
      <c r="T52" s="40" t="s">
        <v>387</v>
      </c>
      <c r="U52" s="40" t="s">
        <v>387</v>
      </c>
      <c r="V52" s="40" t="s">
        <v>387</v>
      </c>
      <c r="W52" s="45" t="s">
        <v>172</v>
      </c>
      <c r="X52" s="40" t="s">
        <v>387</v>
      </c>
      <c r="Y52" s="40" t="s">
        <v>387</v>
      </c>
      <c r="Z52" s="40" t="s">
        <v>387</v>
      </c>
      <c r="AB52" s="121"/>
    </row>
    <row r="53" spans="1:28">
      <c r="A53" s="91" t="s">
        <v>82</v>
      </c>
      <c r="B53" s="45" t="s">
        <v>393</v>
      </c>
      <c r="C53" s="45" t="s">
        <v>393</v>
      </c>
      <c r="D53" s="45" t="s">
        <v>393</v>
      </c>
      <c r="E53" s="45" t="s">
        <v>393</v>
      </c>
      <c r="F53" s="45" t="s">
        <v>393</v>
      </c>
      <c r="G53" s="45" t="s">
        <v>393</v>
      </c>
      <c r="H53" s="45" t="s">
        <v>394</v>
      </c>
      <c r="I53" s="45" t="s">
        <v>394</v>
      </c>
      <c r="J53" s="45" t="s">
        <v>395</v>
      </c>
      <c r="K53" s="40" t="s">
        <v>396</v>
      </c>
      <c r="L53" s="45" t="s">
        <v>0</v>
      </c>
      <c r="M53" s="45" t="s">
        <v>0</v>
      </c>
      <c r="N53" s="45" t="s">
        <v>0</v>
      </c>
      <c r="O53" s="45" t="s">
        <v>0</v>
      </c>
      <c r="P53" s="45" t="s">
        <v>395</v>
      </c>
      <c r="Q53" s="45" t="s">
        <v>397</v>
      </c>
      <c r="R53" s="45" t="s">
        <v>397</v>
      </c>
      <c r="S53" s="45" t="s">
        <v>393</v>
      </c>
      <c r="T53" s="45" t="s">
        <v>393</v>
      </c>
      <c r="U53" s="45" t="s">
        <v>393</v>
      </c>
      <c r="V53" s="45" t="s">
        <v>393</v>
      </c>
      <c r="W53" s="45" t="s">
        <v>397</v>
      </c>
      <c r="X53" s="45" t="s">
        <v>393</v>
      </c>
      <c r="Y53" s="45" t="s">
        <v>393</v>
      </c>
      <c r="Z53" s="45" t="s">
        <v>393</v>
      </c>
    </row>
    <row r="54" spans="1:28">
      <c r="A54" s="95" t="s">
        <v>84</v>
      </c>
      <c r="B54" s="45" t="s">
        <v>398</v>
      </c>
      <c r="C54" s="45" t="s">
        <v>398</v>
      </c>
      <c r="D54" s="45" t="s">
        <v>398</v>
      </c>
      <c r="E54" s="45" t="s">
        <v>398</v>
      </c>
      <c r="F54" s="122" t="s">
        <v>173</v>
      </c>
      <c r="G54" s="122" t="s">
        <v>173</v>
      </c>
      <c r="H54" s="45" t="s">
        <v>398</v>
      </c>
      <c r="I54" s="45" t="s">
        <v>398</v>
      </c>
      <c r="J54" s="122" t="s">
        <v>85</v>
      </c>
      <c r="K54" s="40" t="s">
        <v>83</v>
      </c>
      <c r="L54" s="45" t="s">
        <v>399</v>
      </c>
      <c r="M54" s="45" t="s">
        <v>399</v>
      </c>
      <c r="N54" s="45" t="s">
        <v>399</v>
      </c>
      <c r="O54" s="45" t="s">
        <v>399</v>
      </c>
      <c r="P54" s="45" t="s">
        <v>400</v>
      </c>
      <c r="Q54" s="45" t="s">
        <v>400</v>
      </c>
      <c r="R54" s="45" t="s">
        <v>400</v>
      </c>
      <c r="S54" s="45" t="s">
        <v>173</v>
      </c>
      <c r="T54" s="45" t="s">
        <v>173</v>
      </c>
      <c r="U54" s="45" t="s">
        <v>173</v>
      </c>
      <c r="V54" s="45" t="s">
        <v>173</v>
      </c>
      <c r="W54" s="45" t="s">
        <v>400</v>
      </c>
      <c r="X54" s="45" t="s">
        <v>173</v>
      </c>
      <c r="Y54" s="45" t="s">
        <v>173</v>
      </c>
      <c r="Z54" s="45" t="s">
        <v>173</v>
      </c>
    </row>
    <row r="55" spans="1:28">
      <c r="A55" s="114" t="s">
        <v>86</v>
      </c>
      <c r="B55" s="45" t="s">
        <v>401</v>
      </c>
      <c r="C55" s="45" t="s">
        <v>401</v>
      </c>
      <c r="D55" s="45" t="s">
        <v>401</v>
      </c>
      <c r="E55" s="45" t="s">
        <v>401</v>
      </c>
      <c r="F55" s="45" t="s">
        <v>173</v>
      </c>
      <c r="G55" s="45" t="s">
        <v>173</v>
      </c>
      <c r="H55" s="45" t="s">
        <v>401</v>
      </c>
      <c r="I55" s="45" t="s">
        <v>401</v>
      </c>
      <c r="J55" s="122" t="s">
        <v>85</v>
      </c>
      <c r="K55" s="40" t="s">
        <v>83</v>
      </c>
      <c r="L55" s="45" t="s">
        <v>399</v>
      </c>
      <c r="M55" s="45" t="s">
        <v>399</v>
      </c>
      <c r="N55" s="45" t="s">
        <v>399</v>
      </c>
      <c r="O55" s="45" t="s">
        <v>399</v>
      </c>
      <c r="P55" s="45" t="s">
        <v>402</v>
      </c>
      <c r="Q55" s="92" t="s">
        <v>402</v>
      </c>
      <c r="R55" s="92" t="s">
        <v>402</v>
      </c>
      <c r="S55" s="45" t="s">
        <v>173</v>
      </c>
      <c r="T55" s="45" t="s">
        <v>173</v>
      </c>
      <c r="U55" s="45" t="s">
        <v>173</v>
      </c>
      <c r="V55" s="45" t="s">
        <v>173</v>
      </c>
      <c r="W55" s="92" t="s">
        <v>402</v>
      </c>
      <c r="X55" s="45" t="s">
        <v>173</v>
      </c>
      <c r="Y55" s="45" t="s">
        <v>173</v>
      </c>
      <c r="Z55" s="45" t="s">
        <v>173</v>
      </c>
    </row>
    <row r="56" spans="1:28" ht="15.75" thickBot="1">
      <c r="A56" s="96" t="s">
        <v>88</v>
      </c>
      <c r="B56" s="47" t="s">
        <v>403</v>
      </c>
      <c r="C56" s="47" t="s">
        <v>403</v>
      </c>
      <c r="D56" s="47" t="s">
        <v>403</v>
      </c>
      <c r="E56" s="47" t="s">
        <v>403</v>
      </c>
      <c r="F56" s="47" t="s">
        <v>403</v>
      </c>
      <c r="G56" s="47" t="s">
        <v>403</v>
      </c>
      <c r="H56" s="47" t="s">
        <v>87</v>
      </c>
      <c r="I56" s="47" t="s">
        <v>87</v>
      </c>
      <c r="J56" s="47" t="s">
        <v>403</v>
      </c>
      <c r="K56" s="47" t="s">
        <v>87</v>
      </c>
      <c r="L56" s="123" t="s">
        <v>404</v>
      </c>
      <c r="M56" s="123" t="s">
        <v>404</v>
      </c>
      <c r="N56" s="123" t="s">
        <v>404</v>
      </c>
      <c r="O56" s="123" t="s">
        <v>404</v>
      </c>
      <c r="P56" s="47" t="s">
        <v>87</v>
      </c>
      <c r="Q56" s="99" t="s">
        <v>87</v>
      </c>
      <c r="R56" s="47" t="s">
        <v>87</v>
      </c>
      <c r="S56" s="47" t="s">
        <v>87</v>
      </c>
      <c r="T56" s="47" t="s">
        <v>87</v>
      </c>
      <c r="U56" s="47" t="s">
        <v>403</v>
      </c>
      <c r="V56" s="47" t="s">
        <v>403</v>
      </c>
      <c r="W56" s="47" t="s">
        <v>87</v>
      </c>
      <c r="X56" s="47" t="s">
        <v>87</v>
      </c>
      <c r="Y56" s="47" t="s">
        <v>87</v>
      </c>
      <c r="Z56" s="47" t="s">
        <v>403</v>
      </c>
    </row>
    <row r="57" spans="1:28">
      <c r="A57" s="86" t="s">
        <v>89</v>
      </c>
      <c r="B57" s="40" t="s">
        <v>405</v>
      </c>
      <c r="C57" s="40" t="s">
        <v>405</v>
      </c>
      <c r="D57" s="45" t="s">
        <v>0</v>
      </c>
      <c r="E57" s="45" t="s">
        <v>0</v>
      </c>
      <c r="F57" s="45" t="s">
        <v>0</v>
      </c>
      <c r="G57" s="45" t="s">
        <v>0</v>
      </c>
      <c r="H57" s="45" t="s">
        <v>0</v>
      </c>
      <c r="I57" s="45" t="s">
        <v>0</v>
      </c>
      <c r="J57" s="45" t="s">
        <v>0</v>
      </c>
      <c r="K57" s="40" t="s">
        <v>406</v>
      </c>
      <c r="L57" s="88" t="s">
        <v>0</v>
      </c>
      <c r="M57" s="90" t="s">
        <v>0</v>
      </c>
      <c r="N57" s="88" t="s">
        <v>0</v>
      </c>
      <c r="O57" s="90" t="s">
        <v>0</v>
      </c>
      <c r="P57" s="90" t="s">
        <v>0</v>
      </c>
      <c r="Q57" s="88" t="s">
        <v>0</v>
      </c>
      <c r="R57" s="90" t="s">
        <v>0</v>
      </c>
      <c r="S57" s="45" t="s">
        <v>0</v>
      </c>
      <c r="T57" s="45" t="s">
        <v>0</v>
      </c>
      <c r="U57" s="45" t="s">
        <v>0</v>
      </c>
      <c r="V57" s="45" t="s">
        <v>0</v>
      </c>
      <c r="W57" s="90" t="s">
        <v>0</v>
      </c>
      <c r="X57" s="45" t="s">
        <v>0</v>
      </c>
      <c r="Y57" s="45" t="s">
        <v>0</v>
      </c>
      <c r="Z57" s="45" t="s">
        <v>0</v>
      </c>
    </row>
    <row r="58" spans="1:28">
      <c r="A58" s="91" t="s">
        <v>128</v>
      </c>
      <c r="B58" s="112" t="s">
        <v>90</v>
      </c>
      <c r="C58" s="92" t="s">
        <v>90</v>
      </c>
      <c r="D58" s="45" t="s">
        <v>90</v>
      </c>
      <c r="E58" s="45" t="s">
        <v>90</v>
      </c>
      <c r="F58" s="45" t="s">
        <v>90</v>
      </c>
      <c r="G58" s="45" t="s">
        <v>90</v>
      </c>
      <c r="H58" s="45" t="s">
        <v>90</v>
      </c>
      <c r="I58" s="45" t="s">
        <v>90</v>
      </c>
      <c r="J58" s="45" t="s">
        <v>90</v>
      </c>
      <c r="K58" s="45" t="s">
        <v>151</v>
      </c>
      <c r="L58" s="92" t="s">
        <v>0</v>
      </c>
      <c r="M58" s="45" t="s">
        <v>0</v>
      </c>
      <c r="N58" s="92" t="s">
        <v>407</v>
      </c>
      <c r="O58" s="92" t="s">
        <v>407</v>
      </c>
      <c r="P58" s="45" t="s">
        <v>0</v>
      </c>
      <c r="Q58" s="92" t="s">
        <v>0</v>
      </c>
      <c r="R58" s="45" t="s">
        <v>0</v>
      </c>
      <c r="S58" s="45" t="s">
        <v>0</v>
      </c>
      <c r="T58" s="45" t="s">
        <v>0</v>
      </c>
      <c r="U58" s="45" t="s">
        <v>0</v>
      </c>
      <c r="V58" s="45" t="s">
        <v>0</v>
      </c>
      <c r="W58" s="45" t="s">
        <v>146</v>
      </c>
      <c r="X58" s="45" t="s">
        <v>146</v>
      </c>
      <c r="Y58" s="45" t="s">
        <v>146</v>
      </c>
      <c r="Z58" s="45" t="s">
        <v>107</v>
      </c>
    </row>
    <row r="59" spans="1:28">
      <c r="A59" s="95" t="s">
        <v>129</v>
      </c>
      <c r="B59" s="112" t="s">
        <v>0</v>
      </c>
      <c r="C59" s="92" t="s">
        <v>0</v>
      </c>
      <c r="D59" s="45" t="s">
        <v>0</v>
      </c>
      <c r="E59" s="45" t="s">
        <v>0</v>
      </c>
      <c r="F59" s="45" t="s">
        <v>0</v>
      </c>
      <c r="G59" s="45" t="s">
        <v>0</v>
      </c>
      <c r="H59" s="45" t="s">
        <v>0</v>
      </c>
      <c r="I59" s="45" t="s">
        <v>0</v>
      </c>
      <c r="J59" s="45" t="s">
        <v>0</v>
      </c>
      <c r="K59" s="45" t="s">
        <v>152</v>
      </c>
      <c r="L59" s="92" t="s">
        <v>0</v>
      </c>
      <c r="M59" s="45" t="s">
        <v>0</v>
      </c>
      <c r="N59" s="92" t="s">
        <v>0</v>
      </c>
      <c r="O59" s="45" t="s">
        <v>0</v>
      </c>
      <c r="P59" s="45" t="s">
        <v>0</v>
      </c>
      <c r="Q59" s="92" t="s">
        <v>0</v>
      </c>
      <c r="R59" s="45" t="s">
        <v>0</v>
      </c>
      <c r="S59" s="45" t="s">
        <v>0</v>
      </c>
      <c r="T59" s="45" t="s">
        <v>0</v>
      </c>
      <c r="U59" s="45" t="s">
        <v>0</v>
      </c>
      <c r="V59" s="45" t="s">
        <v>0</v>
      </c>
      <c r="W59" s="45" t="s">
        <v>0</v>
      </c>
      <c r="X59" s="45" t="s">
        <v>0</v>
      </c>
      <c r="Y59" s="45" t="s">
        <v>0</v>
      </c>
      <c r="Z59" s="45" t="s">
        <v>0</v>
      </c>
    </row>
    <row r="60" spans="1:28">
      <c r="A60" s="95" t="s">
        <v>130</v>
      </c>
      <c r="B60" s="45" t="s">
        <v>408</v>
      </c>
      <c r="C60" s="45" t="s">
        <v>408</v>
      </c>
      <c r="D60" s="45" t="s">
        <v>408</v>
      </c>
      <c r="E60" s="45" t="s">
        <v>408</v>
      </c>
      <c r="F60" s="45" t="s">
        <v>408</v>
      </c>
      <c r="G60" s="45" t="s">
        <v>408</v>
      </c>
      <c r="H60" s="45" t="s">
        <v>408</v>
      </c>
      <c r="I60" s="45" t="s">
        <v>408</v>
      </c>
      <c r="J60" s="45" t="s">
        <v>409</v>
      </c>
      <c r="K60" s="45" t="s">
        <v>410</v>
      </c>
      <c r="L60" s="92" t="s">
        <v>0</v>
      </c>
      <c r="M60" s="45" t="s">
        <v>0</v>
      </c>
      <c r="N60" s="45" t="s">
        <v>411</v>
      </c>
      <c r="O60" s="45" t="s">
        <v>411</v>
      </c>
      <c r="P60" s="45" t="s">
        <v>0</v>
      </c>
      <c r="Q60" s="92" t="s">
        <v>0</v>
      </c>
      <c r="R60" s="45" t="s">
        <v>0</v>
      </c>
      <c r="S60" s="45" t="s">
        <v>0</v>
      </c>
      <c r="T60" s="45" t="s">
        <v>0</v>
      </c>
      <c r="U60" s="45" t="s">
        <v>0</v>
      </c>
      <c r="V60" s="45" t="s">
        <v>0</v>
      </c>
      <c r="W60" s="45" t="s">
        <v>412</v>
      </c>
      <c r="X60" s="45" t="s">
        <v>413</v>
      </c>
      <c r="Y60" s="45" t="s">
        <v>413</v>
      </c>
      <c r="Z60" s="45" t="s">
        <v>414</v>
      </c>
    </row>
    <row r="61" spans="1:28">
      <c r="A61" s="95" t="s">
        <v>131</v>
      </c>
      <c r="B61" s="45" t="s">
        <v>408</v>
      </c>
      <c r="C61" s="45" t="s">
        <v>408</v>
      </c>
      <c r="D61" s="45" t="s">
        <v>408</v>
      </c>
      <c r="E61" s="45" t="s">
        <v>408</v>
      </c>
      <c r="F61" s="45" t="s">
        <v>408</v>
      </c>
      <c r="G61" s="45" t="s">
        <v>408</v>
      </c>
      <c r="H61" s="45" t="s">
        <v>408</v>
      </c>
      <c r="I61" s="45" t="s">
        <v>408</v>
      </c>
      <c r="J61" s="45" t="s">
        <v>409</v>
      </c>
      <c r="K61" s="45" t="s">
        <v>410</v>
      </c>
      <c r="L61" s="92" t="s">
        <v>0</v>
      </c>
      <c r="M61" s="45" t="s">
        <v>0</v>
      </c>
      <c r="N61" s="45" t="s">
        <v>411</v>
      </c>
      <c r="O61" s="45" t="s">
        <v>411</v>
      </c>
      <c r="P61" s="45" t="s">
        <v>0</v>
      </c>
      <c r="Q61" s="92" t="s">
        <v>0</v>
      </c>
      <c r="R61" s="45" t="s">
        <v>0</v>
      </c>
      <c r="S61" s="45" t="s">
        <v>0</v>
      </c>
      <c r="T61" s="45" t="s">
        <v>0</v>
      </c>
      <c r="U61" s="45" t="s">
        <v>0</v>
      </c>
      <c r="V61" s="45" t="s">
        <v>0</v>
      </c>
      <c r="W61" s="45" t="s">
        <v>412</v>
      </c>
      <c r="X61" s="45" t="s">
        <v>413</v>
      </c>
      <c r="Y61" s="45" t="s">
        <v>413</v>
      </c>
      <c r="Z61" s="45" t="s">
        <v>414</v>
      </c>
    </row>
    <row r="62" spans="1:28">
      <c r="A62" s="95" t="s">
        <v>102</v>
      </c>
      <c r="B62" s="112" t="s">
        <v>0</v>
      </c>
      <c r="C62" s="92" t="s">
        <v>0</v>
      </c>
      <c r="D62" s="45" t="s">
        <v>0</v>
      </c>
      <c r="E62" s="45" t="s">
        <v>0</v>
      </c>
      <c r="F62" s="45" t="s">
        <v>0</v>
      </c>
      <c r="G62" s="45" t="s">
        <v>0</v>
      </c>
      <c r="H62" s="45" t="s">
        <v>0</v>
      </c>
      <c r="I62" s="45" t="s">
        <v>0</v>
      </c>
      <c r="J62" s="45" t="s">
        <v>0</v>
      </c>
      <c r="K62" s="45" t="s">
        <v>0</v>
      </c>
      <c r="L62" s="92" t="s">
        <v>0</v>
      </c>
      <c r="M62" s="45" t="s">
        <v>0</v>
      </c>
      <c r="N62" s="92" t="s">
        <v>0</v>
      </c>
      <c r="O62" s="45" t="s">
        <v>0</v>
      </c>
      <c r="P62" s="45" t="s">
        <v>0</v>
      </c>
      <c r="Q62" s="92" t="s">
        <v>0</v>
      </c>
      <c r="R62" s="45" t="s">
        <v>0</v>
      </c>
      <c r="S62" s="45" t="s">
        <v>0</v>
      </c>
      <c r="T62" s="45" t="s">
        <v>0</v>
      </c>
      <c r="U62" s="45" t="s">
        <v>0</v>
      </c>
      <c r="V62" s="45" t="s">
        <v>0</v>
      </c>
      <c r="W62" s="45" t="s">
        <v>0</v>
      </c>
      <c r="X62" s="45" t="s">
        <v>0</v>
      </c>
      <c r="Y62" s="45" t="s">
        <v>0</v>
      </c>
      <c r="Z62" s="45" t="s">
        <v>0</v>
      </c>
    </row>
    <row r="63" spans="1:28">
      <c r="A63" s="95" t="s">
        <v>91</v>
      </c>
      <c r="B63" s="112" t="s">
        <v>138</v>
      </c>
      <c r="C63" s="92" t="s">
        <v>138</v>
      </c>
      <c r="D63" s="45" t="s">
        <v>138</v>
      </c>
      <c r="E63" s="45" t="s">
        <v>138</v>
      </c>
      <c r="F63" s="45" t="s">
        <v>138</v>
      </c>
      <c r="G63" s="45" t="s">
        <v>138</v>
      </c>
      <c r="H63" s="45" t="s">
        <v>138</v>
      </c>
      <c r="I63" s="45" t="s">
        <v>138</v>
      </c>
      <c r="J63" s="45" t="s">
        <v>138</v>
      </c>
      <c r="K63" s="45" t="s">
        <v>138</v>
      </c>
      <c r="L63" s="92" t="s">
        <v>138</v>
      </c>
      <c r="M63" s="45" t="s">
        <v>138</v>
      </c>
      <c r="N63" s="92" t="s">
        <v>138</v>
      </c>
      <c r="O63" s="45" t="s">
        <v>138</v>
      </c>
      <c r="P63" s="45" t="s">
        <v>0</v>
      </c>
      <c r="Q63" s="45" t="s">
        <v>0</v>
      </c>
      <c r="R63" s="45" t="s">
        <v>0</v>
      </c>
      <c r="S63" s="45" t="s">
        <v>0</v>
      </c>
      <c r="T63" s="45" t="s">
        <v>0</v>
      </c>
      <c r="U63" s="45" t="s">
        <v>0</v>
      </c>
      <c r="V63" s="45" t="s">
        <v>0</v>
      </c>
      <c r="W63" s="45" t="s">
        <v>138</v>
      </c>
      <c r="X63" s="45" t="s">
        <v>138</v>
      </c>
      <c r="Y63" s="45" t="s">
        <v>138</v>
      </c>
      <c r="Z63" s="45" t="s">
        <v>138</v>
      </c>
    </row>
    <row r="64" spans="1:28">
      <c r="A64" s="95" t="s">
        <v>103</v>
      </c>
      <c r="B64" s="112" t="s">
        <v>0</v>
      </c>
      <c r="C64" s="92" t="s">
        <v>0</v>
      </c>
      <c r="D64" s="45" t="s">
        <v>0</v>
      </c>
      <c r="E64" s="45" t="s">
        <v>0</v>
      </c>
      <c r="F64" s="45" t="s">
        <v>0</v>
      </c>
      <c r="G64" s="45" t="s">
        <v>0</v>
      </c>
      <c r="H64" s="45"/>
      <c r="I64" s="45"/>
      <c r="J64" s="45" t="s">
        <v>0</v>
      </c>
      <c r="K64" s="45" t="s">
        <v>0</v>
      </c>
      <c r="L64" s="92" t="s">
        <v>0</v>
      </c>
      <c r="M64" s="45" t="s">
        <v>0</v>
      </c>
      <c r="N64" s="92" t="s">
        <v>0</v>
      </c>
      <c r="O64" s="45" t="s">
        <v>0</v>
      </c>
      <c r="P64" s="45" t="s">
        <v>0</v>
      </c>
      <c r="Q64" s="92" t="s">
        <v>0</v>
      </c>
      <c r="R64" s="45" t="s">
        <v>0</v>
      </c>
      <c r="S64" s="45" t="s">
        <v>0</v>
      </c>
      <c r="T64" s="45" t="s">
        <v>0</v>
      </c>
      <c r="U64" s="45" t="s">
        <v>0</v>
      </c>
      <c r="V64" s="45" t="s">
        <v>0</v>
      </c>
      <c r="W64" s="45" t="s">
        <v>0</v>
      </c>
      <c r="X64" s="45" t="s">
        <v>0</v>
      </c>
      <c r="Y64" s="45" t="s">
        <v>0</v>
      </c>
      <c r="Z64" s="45" t="s">
        <v>0</v>
      </c>
    </row>
    <row r="65" spans="1:26">
      <c r="A65" s="95" t="s">
        <v>132</v>
      </c>
      <c r="B65" s="112" t="s">
        <v>139</v>
      </c>
      <c r="C65" s="92" t="s">
        <v>139</v>
      </c>
      <c r="D65" s="45" t="s">
        <v>139</v>
      </c>
      <c r="E65" s="45" t="s">
        <v>92</v>
      </c>
      <c r="F65" s="45" t="s">
        <v>92</v>
      </c>
      <c r="G65" s="45" t="s">
        <v>92</v>
      </c>
      <c r="H65" s="45" t="s">
        <v>139</v>
      </c>
      <c r="I65" s="45" t="s">
        <v>139</v>
      </c>
      <c r="J65" s="45" t="s">
        <v>92</v>
      </c>
      <c r="K65" s="45" t="s">
        <v>139</v>
      </c>
      <c r="L65" s="92" t="s">
        <v>92</v>
      </c>
      <c r="M65" s="45" t="s">
        <v>92</v>
      </c>
      <c r="N65" s="92" t="s">
        <v>92</v>
      </c>
      <c r="O65" s="45" t="s">
        <v>92</v>
      </c>
      <c r="P65" s="45" t="s">
        <v>92</v>
      </c>
      <c r="Q65" s="92" t="s">
        <v>92</v>
      </c>
      <c r="R65" s="45" t="s">
        <v>92</v>
      </c>
      <c r="S65" s="45" t="s">
        <v>92</v>
      </c>
      <c r="T65" s="45" t="s">
        <v>92</v>
      </c>
      <c r="U65" s="45" t="s">
        <v>92</v>
      </c>
      <c r="V65" s="45" t="s">
        <v>92</v>
      </c>
      <c r="W65" s="45" t="s">
        <v>92</v>
      </c>
      <c r="X65" s="45" t="s">
        <v>92</v>
      </c>
      <c r="Y65" s="45" t="s">
        <v>92</v>
      </c>
      <c r="Z65" s="45" t="s">
        <v>92</v>
      </c>
    </row>
    <row r="66" spans="1:26" ht="15.75" thickBot="1">
      <c r="A66" s="114" t="s">
        <v>93</v>
      </c>
      <c r="B66" s="124" t="s">
        <v>94</v>
      </c>
      <c r="C66" s="125" t="s">
        <v>94</v>
      </c>
      <c r="D66" s="126" t="s">
        <v>94</v>
      </c>
      <c r="E66" s="126" t="s">
        <v>94</v>
      </c>
      <c r="F66" s="126" t="s">
        <v>94</v>
      </c>
      <c r="G66" s="126" t="s">
        <v>94</v>
      </c>
      <c r="H66" s="126" t="s">
        <v>96</v>
      </c>
      <c r="I66" s="126" t="s">
        <v>96</v>
      </c>
      <c r="J66" s="126" t="s">
        <v>415</v>
      </c>
      <c r="K66" s="126" t="s">
        <v>95</v>
      </c>
      <c r="L66" s="126" t="s">
        <v>0</v>
      </c>
      <c r="M66" s="46" t="s">
        <v>0</v>
      </c>
      <c r="N66" s="126" t="s">
        <v>416</v>
      </c>
      <c r="O66" s="126" t="s">
        <v>416</v>
      </c>
      <c r="P66" s="46" t="s">
        <v>0</v>
      </c>
      <c r="Q66" s="125" t="s">
        <v>0</v>
      </c>
      <c r="R66" s="126" t="s">
        <v>0</v>
      </c>
      <c r="S66" s="126" t="s">
        <v>0</v>
      </c>
      <c r="T66" s="126" t="s">
        <v>0</v>
      </c>
      <c r="U66" s="126" t="s">
        <v>0</v>
      </c>
      <c r="V66" s="126" t="s">
        <v>0</v>
      </c>
      <c r="W66" s="126" t="s">
        <v>94</v>
      </c>
      <c r="X66" s="126" t="s">
        <v>94</v>
      </c>
      <c r="Y66" s="126" t="s">
        <v>94</v>
      </c>
      <c r="Z66" s="126" t="s">
        <v>94</v>
      </c>
    </row>
    <row r="67" spans="1:26" ht="30">
      <c r="A67" s="41" t="s">
        <v>417</v>
      </c>
      <c r="B67" s="90" t="s">
        <v>418</v>
      </c>
      <c r="C67" s="90" t="s">
        <v>418</v>
      </c>
      <c r="D67" s="90" t="s">
        <v>419</v>
      </c>
      <c r="E67" s="90" t="s">
        <v>419</v>
      </c>
      <c r="F67" s="90" t="s">
        <v>420</v>
      </c>
      <c r="G67" s="90" t="s">
        <v>420</v>
      </c>
      <c r="H67" s="90" t="s">
        <v>421</v>
      </c>
      <c r="I67" s="90" t="s">
        <v>422</v>
      </c>
      <c r="J67" s="90" t="s">
        <v>423</v>
      </c>
      <c r="K67" s="90" t="s">
        <v>420</v>
      </c>
      <c r="L67" s="90" t="s">
        <v>424</v>
      </c>
      <c r="M67" s="90" t="s">
        <v>425</v>
      </c>
      <c r="N67" s="90" t="s">
        <v>424</v>
      </c>
      <c r="O67" s="90" t="s">
        <v>425</v>
      </c>
      <c r="P67" s="90" t="s">
        <v>426</v>
      </c>
      <c r="Q67" s="90" t="s">
        <v>427</v>
      </c>
      <c r="R67" s="90" t="s">
        <v>428</v>
      </c>
      <c r="S67" s="90" t="s">
        <v>429</v>
      </c>
      <c r="T67" s="90" t="s">
        <v>429</v>
      </c>
      <c r="U67" s="90" t="s">
        <v>429</v>
      </c>
      <c r="V67" s="90" t="s">
        <v>429</v>
      </c>
      <c r="W67" s="90" t="s">
        <v>430</v>
      </c>
      <c r="X67" s="90" t="s">
        <v>429</v>
      </c>
      <c r="Y67" s="90" t="s">
        <v>429</v>
      </c>
      <c r="Z67" s="90" t="s">
        <v>429</v>
      </c>
    </row>
    <row r="68" spans="1:26" ht="30">
      <c r="A68" s="42" t="s">
        <v>431</v>
      </c>
      <c r="B68" s="103" t="s">
        <v>432</v>
      </c>
      <c r="C68" s="103" t="s">
        <v>432</v>
      </c>
      <c r="D68" s="104" t="s">
        <v>433</v>
      </c>
      <c r="E68" s="103" t="s">
        <v>434</v>
      </c>
      <c r="F68" s="103" t="s">
        <v>435</v>
      </c>
      <c r="G68" s="103" t="s">
        <v>436</v>
      </c>
      <c r="H68" s="103"/>
      <c r="I68" s="103"/>
      <c r="J68" s="103" t="s">
        <v>437</v>
      </c>
      <c r="K68" s="103" t="s">
        <v>438</v>
      </c>
      <c r="L68" s="103" t="s">
        <v>439</v>
      </c>
      <c r="M68" s="103" t="s">
        <v>440</v>
      </c>
      <c r="N68" s="103" t="s">
        <v>439</v>
      </c>
      <c r="O68" s="103" t="s">
        <v>440</v>
      </c>
      <c r="P68" s="127"/>
      <c r="Q68" s="103"/>
      <c r="R68" s="103" t="s">
        <v>441</v>
      </c>
      <c r="S68" s="103" t="s">
        <v>442</v>
      </c>
      <c r="T68" s="103" t="s">
        <v>443</v>
      </c>
      <c r="U68" s="104" t="s">
        <v>444</v>
      </c>
      <c r="V68" s="103" t="s">
        <v>426</v>
      </c>
      <c r="W68" s="103" t="s">
        <v>445</v>
      </c>
      <c r="X68" s="103" t="s">
        <v>444</v>
      </c>
      <c r="Y68" s="103" t="s">
        <v>443</v>
      </c>
      <c r="Z68" s="103" t="s">
        <v>426</v>
      </c>
    </row>
    <row r="69" spans="1:26" ht="15.75" thickBot="1">
      <c r="A69" s="43" t="s">
        <v>446</v>
      </c>
      <c r="B69" s="97" t="s">
        <v>443</v>
      </c>
      <c r="C69" s="47" t="s">
        <v>426</v>
      </c>
      <c r="D69" s="128"/>
      <c r="E69" s="128"/>
      <c r="F69" s="128"/>
      <c r="G69" s="128"/>
      <c r="H69" s="47"/>
      <c r="I69" s="47"/>
      <c r="J69" s="47"/>
      <c r="K69" s="128"/>
      <c r="L69" s="47"/>
      <c r="M69" s="47"/>
      <c r="N69" s="47"/>
      <c r="O69" s="47"/>
      <c r="P69" s="47"/>
      <c r="Q69" s="47"/>
      <c r="R69" s="128"/>
      <c r="S69" s="47"/>
      <c r="T69" s="128"/>
      <c r="U69" s="47"/>
      <c r="V69" s="47"/>
      <c r="W69" s="47"/>
      <c r="X69" s="47"/>
      <c r="Y69" s="128"/>
      <c r="Z69" s="47"/>
    </row>
  </sheetData>
  <hyperlinks>
    <hyperlink ref="B3" location="'2025 Ár'!A12" display="3GIWAP33FA" xr:uid="{459E8A4A-84D6-4153-B5FC-F1EBE8AB2B6D}"/>
    <hyperlink ref="C3" location="'2025 Ár'!A13" display="3GIWAP33DA" xr:uid="{D74C8DEC-37AE-4B02-98E1-8AB87BF31144}"/>
    <hyperlink ref="D3" location="'2025 Ár'!A14" display="3GIMCX53LA" xr:uid="{B0C6F0F6-AF5C-44F1-ADC6-D291C03FB173}"/>
    <hyperlink ref="E3" location="'2025 Ár'!A15" display="3GIWCX53LA" xr:uid="{B43AB266-9071-4643-A300-5B3D41E3161C}"/>
    <hyperlink ref="F3" location="'2025 Ár'!A16" display="3GIMAP33KA" xr:uid="{1942FC23-5C2F-4150-AF9A-58DABEE3414D}"/>
    <hyperlink ref="G3" location="'2025 Ár'!A17" display="3GIWAP33KA" xr:uid="{2AE735E6-F0D1-43D2-B4D3-C6EEDE464B4C}"/>
    <hyperlink ref="N3" location="'2025 Ár'!A18" display="3GIMBH00TA" xr:uid="{0C1E4962-0330-42E2-9C4C-025D6820C245}"/>
    <hyperlink ref="O3" location="'2025 Ár'!A19" display="3GITBH00TA" xr:uid="{3AE5542C-A5FD-42FD-8646-D0CCB8AD93C0}"/>
    <hyperlink ref="H3" location="'2025 Ár'!A25" display="3GFMCX43UA" xr:uid="{9DB5B505-11C2-4170-97E6-446B02914870}"/>
    <hyperlink ref="I3" location="'2025 Ár'!A26" display="3GFMCX43YB" xr:uid="{C1458920-4F78-45FE-A957-589AFD9AAEFA}"/>
    <hyperlink ref="J3" location="'2025 Ár'!A27" display="3GIWAP33ZA" xr:uid="{ABAE1842-B44F-435B-A4D5-1F14680F3F21}"/>
    <hyperlink ref="K3" location="'2025 Ár'!A28" display="3GFMCX42XA" xr:uid="{A83C9014-21D3-4A2E-9E2A-6D94BF08B863}"/>
    <hyperlink ref="P3" location="'2025 Ár'!A34" display="3GIMCX537B" xr:uid="{BC736605-7E7D-46AF-90A7-1754567D4650}"/>
    <hyperlink ref="Q3" location="'2025 Ár'!A35" display="3GIMCX436B" xr:uid="{B21B597C-00D3-4202-B4CC-A2574D11E24A}"/>
    <hyperlink ref="R3" location="'2025 Ár'!A36" display="3GIMCX434B" xr:uid="{A8185AF2-8E2A-42D1-8012-D1AC8E0C96C1}"/>
    <hyperlink ref="S3" location="'2025 Ár'!A37" display="3GIMCX532A" xr:uid="{8CAA0C54-E669-4BE6-907B-B11B191D4C6B}"/>
    <hyperlink ref="T3" location="'2025 Ár'!A38" display="3GIWCX532A" xr:uid="{62C9E92F-0CFC-4A1B-A64A-39545C617634}"/>
    <hyperlink ref="U3" location="'2025 Ár'!A39" display="3GIMCX530A" xr:uid="{72B4ECFF-B111-4617-99E8-D9EB13E32EA0}"/>
    <hyperlink ref="V3" location="'2025 Ár'!A40" display="3GIWCX530A" xr:uid="{CB272E54-9F67-4C57-940F-7E40F9F2AE86}"/>
    <hyperlink ref="W3" location="'2025 Ár'!A46" display="3GIMCX435B" xr:uid="{83F3B1F9-AEF6-4E17-B291-E067A3D8E26F}"/>
    <hyperlink ref="X3" location="'2025 Ár'!A47" display="3GIMCX533A" xr:uid="{1C6CC816-7432-455B-B6B1-8D9E0441BBC4}"/>
    <hyperlink ref="Y3" location="'2025 Ár'!A48" display="3GIWCX533A" xr:uid="{441818F3-1D3E-42F8-B2E4-E7D66EBAF90B}"/>
    <hyperlink ref="Z3" location="'2025 Ár'!A49" display="3GIWCX531A" xr:uid="{CF1FB955-2FB2-466D-898F-477E7F4B118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B8CF-3A01-42D1-BF34-07F4129F1439}">
  <dimension ref="B3:K3"/>
  <sheetViews>
    <sheetView workbookViewId="0">
      <selection activeCell="F31" sqref="F31"/>
    </sheetView>
  </sheetViews>
  <sheetFormatPr defaultRowHeight="15"/>
  <sheetData>
    <row r="3" spans="2:11">
      <c r="B3" s="283" t="s">
        <v>253</v>
      </c>
      <c r="C3" s="283"/>
      <c r="D3" s="283"/>
      <c r="E3" s="283"/>
      <c r="F3" s="283"/>
      <c r="G3" s="283"/>
      <c r="H3" s="283"/>
      <c r="I3" s="283"/>
      <c r="J3" s="283"/>
      <c r="K3" s="283"/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2025 Ár</vt:lpstr>
      <vt:lpstr>Specifikáció</vt:lpstr>
      <vt:lpstr>Kép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Dániel Antal</dc:creator>
  <cp:lastModifiedBy>Füzesi György</cp:lastModifiedBy>
  <cp:lastPrinted>2020-02-21T13:21:09Z</cp:lastPrinted>
  <dcterms:created xsi:type="dcterms:W3CDTF">2019-06-20T07:53:01Z</dcterms:created>
  <dcterms:modified xsi:type="dcterms:W3CDTF">2024-11-27T14:22:09Z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5785914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S9.0.1</vt:lpwstr>
  </property>
</Properties>
</file>